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435" tabRatio="500"/>
  </bookViews>
  <sheets>
    <sheet name="Bodování" sheetId="1" r:id="rId1"/>
    <sheet name="Atletický čtyřboj - vzor" sheetId="2" r:id="rId2"/>
    <sheet name="Atletický čtyřboj III dívky" sheetId="3" r:id="rId3"/>
    <sheet name="Atletický čtyřboj III chlapci" sheetId="4" r:id="rId4"/>
    <sheet name="Atletický čtyřboj IV. dívky " sheetId="5" r:id="rId5"/>
    <sheet name="Atletický čtyřboj IV. chlapci" sheetId="6" r:id="rId6"/>
    <sheet name="Basketbal ZŠ - dívky" sheetId="7" r:id="rId7"/>
    <sheet name="Basketbal ZŠ - chlapci" sheetId="8" r:id="rId8"/>
    <sheet name="Basketbal SŠ - dívky" sheetId="9" r:id="rId9"/>
    <sheet name="Basketbal SŠ - chlapci" sheetId="10" r:id="rId10"/>
    <sheet name="SAP SŠ - návod" sheetId="11" r:id="rId11"/>
    <sheet name="SAP SŠ - dívky" sheetId="12" r:id="rId12"/>
    <sheet name="SAP SŠ - chlapci" sheetId="13" r:id="rId13"/>
    <sheet name="Florbal ZŠ IV - dívky" sheetId="14" r:id="rId14"/>
    <sheet name="Florbal ZŠ IV - chlapci" sheetId="15" r:id="rId15"/>
    <sheet name="Florbal ZŠ III - dívky" sheetId="16" r:id="rId16"/>
    <sheet name="Florbal ZŠ III - chlapci" sheetId="17" r:id="rId17"/>
    <sheet name="Florbal SŠ - dívky" sheetId="18" r:id="rId18"/>
    <sheet name="Florbal SŠ - chlapci" sheetId="19" r:id="rId19"/>
    <sheet name="Fotbal SŠ - chlapci" sheetId="20" r:id="rId20"/>
    <sheet name="Minifotbal ZŠ - chlapci" sheetId="21" r:id="rId21"/>
    <sheet name="Přespolní běh" sheetId="22" r:id="rId22"/>
    <sheet name="Volejbal ZŠ - dívky" sheetId="23" r:id="rId23"/>
    <sheet name="Volejbal ZŠ - chlapci" sheetId="24" r:id="rId24"/>
    <sheet name="Volejbal SŠ - dívky" sheetId="25" r:id="rId25"/>
    <sheet name="Volejbal SŠ - chlapci" sheetId="26" r:id="rId26"/>
    <sheet name="Vybíjená ZŠ - chlapci-dívky" sheetId="28" r:id="rId27"/>
    <sheet name="List1" sheetId="29" r:id="rId28"/>
  </sheets>
  <definedNames>
    <definedName name="Dotaz_z_Soubory_dBase" localSheetId="1">'Atletický čtyřboj - vzor'!$A$5:$P$90</definedName>
    <definedName name="_xlnm.Print_Area" localSheetId="1">'Atletický čtyřboj - vzor'!$A$1:$P$31</definedName>
    <definedName name="_xlnm.Print_Area" localSheetId="0">Bodování!$A$1:$AD$22</definedName>
    <definedName name="_xlnm.Print_Area" localSheetId="19">'Fotbal SŠ - chlapci'!$A$1:$I$32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" i="15"/>
  <c r="J7"/>
  <c r="I7"/>
  <c r="G7"/>
  <c r="F7"/>
  <c r="T7" s="1"/>
  <c r="D7"/>
  <c r="S7" s="1"/>
  <c r="I6"/>
  <c r="G6"/>
  <c r="F6"/>
  <c r="D6"/>
  <c r="Q5"/>
  <c r="F5"/>
  <c r="P5" s="1"/>
  <c r="U5" s="1"/>
  <c r="D5"/>
  <c r="T4"/>
  <c r="S4"/>
  <c r="R4"/>
  <c r="Q4"/>
  <c r="P4"/>
  <c r="L7" i="14"/>
  <c r="J7"/>
  <c r="S7"/>
  <c r="Q7"/>
  <c r="D7"/>
  <c r="F6"/>
  <c r="T6" s="1"/>
  <c r="D6"/>
  <c r="F5"/>
  <c r="T5" s="1"/>
  <c r="D5"/>
  <c r="T4"/>
  <c r="S4"/>
  <c r="R4"/>
  <c r="Q4"/>
  <c r="P4"/>
  <c r="U4" i="15" l="1"/>
  <c r="R5"/>
  <c r="T5"/>
  <c r="T6"/>
  <c r="P6"/>
  <c r="S6"/>
  <c r="P5" i="14"/>
  <c r="R7" i="15"/>
  <c r="R6"/>
  <c r="Q7"/>
  <c r="S5"/>
  <c r="Q6"/>
  <c r="U6" s="1"/>
  <c r="P7"/>
  <c r="R7" i="14"/>
  <c r="T7"/>
  <c r="R6"/>
  <c r="S5"/>
  <c r="R5"/>
  <c r="P6"/>
  <c r="U5"/>
  <c r="S6"/>
  <c r="U7" i="15" l="1"/>
  <c r="W4"/>
  <c r="U6" i="14"/>
  <c r="W7" s="1"/>
  <c r="W6" l="1"/>
  <c r="R4" i="10" l="1"/>
  <c r="V4" i="9"/>
  <c r="L7" i="26" l="1"/>
  <c r="J7"/>
  <c r="I7"/>
  <c r="G7"/>
  <c r="F7"/>
  <c r="D7"/>
  <c r="R7" s="1"/>
  <c r="I6"/>
  <c r="G6"/>
  <c r="F6"/>
  <c r="D6"/>
  <c r="R6" s="1"/>
  <c r="F5"/>
  <c r="S5" s="1"/>
  <c r="D5"/>
  <c r="S4"/>
  <c r="R4"/>
  <c r="Q4"/>
  <c r="P4"/>
  <c r="P5" l="1"/>
  <c r="S7"/>
  <c r="S6"/>
  <c r="Q7"/>
  <c r="P7"/>
  <c r="Q6"/>
  <c r="R5"/>
  <c r="P6"/>
  <c r="Q5"/>
  <c r="V5" l="1"/>
  <c r="V7"/>
  <c r="V4"/>
  <c r="L7" i="25" l="1"/>
  <c r="J7"/>
  <c r="I7"/>
  <c r="G7"/>
  <c r="P7" s="1"/>
  <c r="F7"/>
  <c r="S7" s="1"/>
  <c r="D7"/>
  <c r="I6"/>
  <c r="G6"/>
  <c r="F6"/>
  <c r="D6"/>
  <c r="F5"/>
  <c r="S5" s="1"/>
  <c r="D5"/>
  <c r="S4"/>
  <c r="R4"/>
  <c r="Q4"/>
  <c r="P4"/>
  <c r="S6" l="1"/>
  <c r="Q6"/>
  <c r="Q7"/>
  <c r="T4"/>
  <c r="P5"/>
  <c r="R5"/>
  <c r="P6"/>
  <c r="T6" s="1"/>
  <c r="Q5"/>
  <c r="R6"/>
  <c r="R7"/>
  <c r="V5" l="1"/>
  <c r="V4"/>
  <c r="V7"/>
  <c r="V6"/>
  <c r="AB10" i="1" l="1"/>
  <c r="AB6"/>
  <c r="AB12"/>
  <c r="AB14"/>
  <c r="AB16"/>
  <c r="AB18"/>
  <c r="AB20"/>
  <c r="AB8"/>
  <c r="AC6" l="1"/>
  <c r="O33" i="3"/>
  <c r="O23"/>
  <c r="O14"/>
  <c r="O5"/>
  <c r="O36" i="4"/>
  <c r="O25"/>
  <c r="O15"/>
  <c r="O5"/>
  <c r="O14" i="5"/>
  <c r="O5"/>
  <c r="O20" l="1"/>
  <c r="O29"/>
  <c r="O28"/>
  <c r="O12"/>
  <c r="O39" i="3"/>
  <c r="O20"/>
  <c r="O42" i="6" l="1"/>
  <c r="O36"/>
  <c r="O25"/>
  <c r="O23"/>
  <c r="O22"/>
  <c r="O21"/>
  <c r="O15"/>
  <c r="O13"/>
  <c r="O12"/>
  <c r="O11"/>
  <c r="O5"/>
  <c r="O24" i="5"/>
  <c r="O27"/>
  <c r="O26"/>
  <c r="O25"/>
  <c r="O23" l="1"/>
  <c r="O44" i="6"/>
  <c r="O43"/>
  <c r="O33"/>
  <c r="O32"/>
  <c r="O31"/>
  <c r="O41" i="5"/>
  <c r="O40"/>
  <c r="O39"/>
  <c r="O38"/>
  <c r="O37"/>
  <c r="O36"/>
  <c r="O35"/>
  <c r="O34"/>
  <c r="O30"/>
  <c r="O21"/>
  <c r="O11"/>
  <c r="O44" i="4"/>
  <c r="O43"/>
  <c r="O33"/>
  <c r="O32"/>
  <c r="O31"/>
  <c r="O40" i="3"/>
  <c r="O30"/>
  <c r="O29"/>
  <c r="O21"/>
  <c r="O12"/>
  <c r="O11"/>
  <c r="P31" i="2"/>
  <c r="P30"/>
  <c r="P29"/>
  <c r="P28"/>
  <c r="P26" s="1"/>
  <c r="P27"/>
  <c r="P23"/>
  <c r="P22"/>
  <c r="P21"/>
  <c r="P20"/>
  <c r="P17"/>
  <c r="P16"/>
  <c r="P15"/>
  <c r="P14"/>
  <c r="P13"/>
  <c r="P10"/>
  <c r="P9"/>
  <c r="P8"/>
  <c r="P7"/>
  <c r="P6"/>
  <c r="P5" l="1"/>
  <c r="AC10" i="1"/>
  <c r="AC18"/>
  <c r="O33" i="5"/>
  <c r="P12" i="2"/>
  <c r="AC14" i="1"/>
  <c r="P19" i="2"/>
  <c r="AD18" i="1" l="1"/>
  <c r="AD14"/>
  <c r="AD10"/>
  <c r="AD6"/>
  <c r="V11" i="24" l="1"/>
  <c r="V9"/>
  <c r="V5"/>
  <c r="V7"/>
</calcChain>
</file>

<file path=xl/sharedStrings.xml><?xml version="1.0" encoding="utf-8"?>
<sst xmlns="http://schemas.openxmlformats.org/spreadsheetml/2006/main" count="1642" uniqueCount="648">
  <si>
    <t xml:space="preserve">                                             </t>
  </si>
  <si>
    <t>Region</t>
  </si>
  <si>
    <t>Atletický čtyřboj</t>
  </si>
  <si>
    <t>Přespolní běh</t>
  </si>
  <si>
    <t>Basketbal</t>
  </si>
  <si>
    <t>Fotbal</t>
  </si>
  <si>
    <t>Florbal</t>
  </si>
  <si>
    <t>Vybíjená</t>
  </si>
  <si>
    <t>Volejbal</t>
  </si>
  <si>
    <t>SAP</t>
  </si>
  <si>
    <t>Body</t>
  </si>
  <si>
    <t>Celkem</t>
  </si>
  <si>
    <t>Pořadí</t>
  </si>
  <si>
    <t>Kategorie III.</t>
  </si>
  <si>
    <t>Kategorie IV.</t>
  </si>
  <si>
    <t>Kategorie</t>
  </si>
  <si>
    <t>Kategorie III</t>
  </si>
  <si>
    <t>Kategorie IV</t>
  </si>
  <si>
    <t xml:space="preserve">Kategorie </t>
  </si>
  <si>
    <t>Kategorie II</t>
  </si>
  <si>
    <t>Pardubice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</si>
  <si>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</t>
    </r>
  </si>
  <si>
    <t>ZŠCH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</si>
  <si>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 </t>
    </r>
  </si>
  <si>
    <t xml:space="preserve">ZŠCH </t>
  </si>
  <si>
    <t xml:space="preserve">ZŠCH  </t>
  </si>
  <si>
    <t xml:space="preserve">ZŠD   </t>
  </si>
  <si>
    <t>ZŠD</t>
  </si>
  <si>
    <t xml:space="preserve">ZŠD    </t>
  </si>
  <si>
    <t xml:space="preserve">ZŠD  </t>
  </si>
  <si>
    <t xml:space="preserve">ZŠD </t>
  </si>
  <si>
    <t xml:space="preserve">SŠCH </t>
  </si>
  <si>
    <t>SŠCH</t>
  </si>
  <si>
    <t>SŠD</t>
  </si>
  <si>
    <t xml:space="preserve">SŠD </t>
  </si>
  <si>
    <t>Ústí n. O.</t>
  </si>
  <si>
    <r>
      <rPr>
        <b/>
        <sz val="10"/>
        <color rgb="FF000000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</si>
  <si>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</t>
    </r>
  </si>
  <si>
    <t xml:space="preserve">SŠCH  </t>
  </si>
  <si>
    <t xml:space="preserve">SŠD  </t>
  </si>
  <si>
    <t>Chrudim</t>
  </si>
  <si>
    <r>
      <rPr>
        <b/>
        <sz val="10"/>
        <color theme="1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</si>
  <si>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>SŠD</t>
    </r>
    <r>
      <rPr>
        <b/>
        <sz val="10"/>
        <color rgb="FF0070C0"/>
        <rFont val="Calibri"/>
        <family val="2"/>
        <charset val="238"/>
      </rPr>
      <t xml:space="preserve"> </t>
    </r>
  </si>
  <si>
    <t>Svitavy</t>
  </si>
  <si>
    <t xml:space="preserve">ZŠD     </t>
  </si>
  <si>
    <r>
      <rPr>
        <b/>
        <sz val="10"/>
        <color theme="1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 </t>
    </r>
  </si>
  <si>
    <r>
      <rPr>
        <b/>
        <sz val="10"/>
        <color rgb="FF000000"/>
        <rFont val="Calibri"/>
        <family val="2"/>
        <charset val="238"/>
      </rPr>
      <t>SŠCH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</si>
  <si>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u/>
        <sz val="12"/>
        <color rgb="FF0070C0"/>
        <rFont val="Calibri"/>
        <family val="2"/>
        <charset val="238"/>
      </rPr>
      <t xml:space="preserve">X = neúčast                                                                  </t>
    </r>
    <r>
      <rPr>
        <b/>
        <u/>
        <sz val="11"/>
        <color rgb="FF0070C0"/>
        <rFont val="Calibri"/>
        <family val="2"/>
        <charset val="238"/>
      </rPr>
      <t>D= diskvalifikace</t>
    </r>
  </si>
  <si>
    <t>Atletický čtyřboj ZŠ - dívky</t>
  </si>
  <si>
    <t>Mor.Třebová 29.5.2008</t>
  </si>
  <si>
    <t>jméno</t>
  </si>
  <si>
    <t>roč.</t>
  </si>
  <si>
    <t>60 m</t>
  </si>
  <si>
    <t>dálka</t>
  </si>
  <si>
    <t>výška</t>
  </si>
  <si>
    <t>koule 4kg</t>
  </si>
  <si>
    <t>míček</t>
  </si>
  <si>
    <t>800 m</t>
  </si>
  <si>
    <t>cel.body</t>
  </si>
  <si>
    <t>1.</t>
  </si>
  <si>
    <t>ZŠ Česká Třebová</t>
  </si>
  <si>
    <t xml:space="preserve">KLACLOVÁ  Šárka </t>
  </si>
  <si>
    <t>3.</t>
  </si>
  <si>
    <t>KOUTNÁ  Kristýna</t>
  </si>
  <si>
    <t>4.</t>
  </si>
  <si>
    <t>MARTINCOVÁ  Kristýna</t>
  </si>
  <si>
    <t>5.</t>
  </si>
  <si>
    <t>HYKSOVÁ  Linda</t>
  </si>
  <si>
    <t>6.</t>
  </si>
  <si>
    <t>STEJSKALOVÁ  Alena</t>
  </si>
  <si>
    <t xml:space="preserve"> 2.</t>
  </si>
  <si>
    <t>GY Holice</t>
  </si>
  <si>
    <t>2.</t>
  </si>
  <si>
    <t>ŘEZNÍČKOVÁ  Markéta</t>
  </si>
  <si>
    <t>7.</t>
  </si>
  <si>
    <t>KOZÁKOVÁ  Zdislava</t>
  </si>
  <si>
    <t>8.</t>
  </si>
  <si>
    <t>KÁBRTOVÁ  Petra</t>
  </si>
  <si>
    <t>9.</t>
  </si>
  <si>
    <t>ZBĚHLÍKOVÁ  Anna</t>
  </si>
  <si>
    <t>12.</t>
  </si>
  <si>
    <t>MORÁVKOVÁ  Karolína</t>
  </si>
  <si>
    <t xml:space="preserve"> 3.</t>
  </si>
  <si>
    <t>ZŠ Polička TGM</t>
  </si>
  <si>
    <t>10.</t>
  </si>
  <si>
    <t>ELTSCHKNEROVÁ  Klára</t>
  </si>
  <si>
    <t>13.</t>
  </si>
  <si>
    <t>DLOUHÁ  Veronika</t>
  </si>
  <si>
    <t>11.</t>
  </si>
  <si>
    <t>TUMOVÁ  Šárka</t>
  </si>
  <si>
    <t>17.</t>
  </si>
  <si>
    <t>BÁČOVÁ  Barbora</t>
  </si>
  <si>
    <t xml:space="preserve"> 4.</t>
  </si>
  <si>
    <t>ZŠ Slatiňany</t>
  </si>
  <si>
    <t>14.</t>
  </si>
  <si>
    <t>CULKOVÁ  Tereza</t>
  </si>
  <si>
    <t>15.</t>
  </si>
  <si>
    <t>HOLUBOVÁ  Vladimíra</t>
  </si>
  <si>
    <t>16.</t>
  </si>
  <si>
    <t>TRUNCOVÁ  Tereza</t>
  </si>
  <si>
    <t>18.</t>
  </si>
  <si>
    <t>ZAHÁLKOVÁ  Tereza</t>
  </si>
  <si>
    <t>19.</t>
  </si>
  <si>
    <t>SEJKOROVÁ  Barbora</t>
  </si>
  <si>
    <t>Atletický čtyřboj ZŠ - dívky - III. kateg.</t>
  </si>
  <si>
    <t>poř.</t>
  </si>
  <si>
    <t>škola</t>
  </si>
  <si>
    <t>jména účastníků</t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</si>
  <si>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disciplínu, které se závodník neúčastní vyplnit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</si>
  <si>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do celkového součtu se počátají 4 nejlpeší (spočítá se samo - první 4 řádky každé tabulky), ostatní už mají jen pořadí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</si>
  <si>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v případě potřeby možno doplnit řádky a "roztáhnout" součtový vzorec</t>
    </r>
  </si>
  <si>
    <t>Atletický čtyřboj ZŠ - chlapci - III. kateg.</t>
  </si>
  <si>
    <t>Atletický čtyřboj ZŠ - dívky - IV. kateg.</t>
  </si>
  <si>
    <t>Atletický čtyřboj ZŠ - chlapci - IV. kateg.</t>
  </si>
  <si>
    <t>Basketbal ZŠ - dívky</t>
  </si>
  <si>
    <t>Škola</t>
  </si>
  <si>
    <t>Telefon</t>
  </si>
  <si>
    <t>Výhry</t>
  </si>
  <si>
    <t>Prohry</t>
  </si>
  <si>
    <t>Skóre</t>
  </si>
  <si>
    <t xml:space="preserve">Body za utkání </t>
  </si>
  <si>
    <t>:</t>
  </si>
  <si>
    <t>* nahradit "škola 1", "škola 2" atd. skutečnými názvy zúčastných škol</t>
  </si>
  <si>
    <r>
      <rPr>
        <sz val="12"/>
        <color theme="1"/>
        <rFont val="Calibri"/>
        <family val="2"/>
        <charset val="238"/>
      </rPr>
      <t>•</t>
    </r>
    <r>
      <rPr>
        <sz val="12"/>
        <color theme="1"/>
        <rFont val="Cambria"/>
        <family val="1"/>
        <charset val="238"/>
      </rPr>
      <t xml:space="preserve"> výsledky vyplňovat jen v horní polovině tabulky; pořadí se dopočítá samo - pouze v případě rovnosti bodů nutno doplnit ručně</t>
    </r>
  </si>
  <si>
    <t>Zhodnocení ředitele turnaje:</t>
  </si>
  <si>
    <t>1) Chování účstníků: Vše proběhlo bez problému. Nikdo neměl na nic žádnou vítku a turnaj se navíc obešel i bez zranění.</t>
  </si>
  <si>
    <t>3) Ostatní:</t>
  </si>
  <si>
    <t xml:space="preserve">Zpracoval: Macela Tomáš </t>
  </si>
  <si>
    <t>Datum:</t>
  </si>
  <si>
    <t>Basketbal ZŠ - chlapci</t>
  </si>
  <si>
    <t>Basketbal SŠ - dívky</t>
  </si>
  <si>
    <t>1) Chování účastníků: Vše proběhlo naprosto bez problémů.</t>
  </si>
  <si>
    <t>2) Sportovní podmínky: Vysoká úroveň, profesionální basketbalová hala, dva oficiální rozhodčí.</t>
  </si>
  <si>
    <t>Basketbal SŠ - chlapci</t>
  </si>
  <si>
    <t xml:space="preserve">NÁVOD K POUŽITÍ EXCELU </t>
  </si>
  <si>
    <t>pro bodování CORNY středoškolského atletického poháru (jedna z řady možností)</t>
  </si>
  <si>
    <t>Pro bodování jsou připraveny 4 tabulky - dvě pro dívky, dvě pro chlapce, vždy pro ruční a elektrické měření časů.</t>
  </si>
  <si>
    <r>
      <rPr>
        <sz val="12"/>
        <color theme="1"/>
        <rFont val="Calibri"/>
        <family val="2"/>
        <charset val="238"/>
      </rPr>
      <t xml:space="preserve">Příslušnou tabulku najdete na spodní liště. </t>
    </r>
    <r>
      <rPr>
        <b/>
        <sz val="12"/>
        <rFont val="Calibri"/>
        <family val="2"/>
        <charset val="238"/>
      </rPr>
      <t>Nepište nikdy do barevně označených buněk</t>
    </r>
    <r>
      <rPr>
        <sz val="12"/>
        <color theme="1"/>
        <rFont val="Calibri"/>
        <family val="2"/>
        <charset val="238"/>
      </rPr>
      <t xml:space="preserve">, ani </t>
    </r>
    <r>
      <rPr>
        <b/>
        <sz val="12"/>
        <rFont val="Calibri"/>
        <family val="2"/>
        <charset val="238"/>
      </rPr>
      <t>obsah</t>
    </r>
    <r>
      <rPr>
        <sz val="12"/>
        <color theme="1"/>
        <rFont val="Calibri"/>
        <family val="2"/>
        <charset val="238"/>
      </rPr>
      <t xml:space="preserve"> </t>
    </r>
  </si>
  <si>
    <r>
      <rPr>
        <b/>
        <sz val="12"/>
        <rFont val="Calibri"/>
        <family val="2"/>
        <charset val="238"/>
      </rPr>
      <t>těchto buněk nemažte (klávesou DEL)</t>
    </r>
    <r>
      <rPr>
        <sz val="12"/>
        <color theme="1"/>
        <rFont val="Calibri"/>
        <family val="2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</si>
  <si>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</si>
  <si>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</si>
  <si>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rPr>
        <sz val="12"/>
        <color theme="1"/>
        <rFont val="Calibri"/>
        <family val="2"/>
        <charset val="238"/>
      </rPr>
      <t xml:space="preserve">tento soubor pod jiným jménem, nejlépe pod takovým, které vystihuje závod, který chcete obodovat </t>
    </r>
    <r>
      <rPr>
        <sz val="12"/>
        <rFont val="Calibri"/>
        <family val="2"/>
        <charset val="238"/>
      </rPr>
      <t>(max. 8 znaků)</t>
    </r>
    <r>
      <rPr>
        <sz val="12"/>
        <color theme="1"/>
        <rFont val="Calibri"/>
        <family val="2"/>
        <charset val="238"/>
      </rPr>
      <t>.</t>
    </r>
  </si>
  <si>
    <r>
      <rPr>
        <sz val="12"/>
        <color theme="1"/>
        <rFont val="Calibri"/>
        <family val="2"/>
        <charset val="238"/>
      </rPr>
      <t xml:space="preserve">Například : </t>
    </r>
    <r>
      <rPr>
        <b/>
        <sz val="12"/>
        <rFont val="Calibri"/>
        <family val="2"/>
        <charset val="238"/>
      </rPr>
      <t>okres-03</t>
    </r>
    <r>
      <rPr>
        <sz val="12"/>
        <color theme="1"/>
        <rFont val="Calibri"/>
        <family val="2"/>
        <charset val="238"/>
      </rPr>
      <t xml:space="preserve">     což označuje okresní kolo v roce 2003, nebo </t>
    </r>
    <r>
      <rPr>
        <b/>
        <sz val="12"/>
        <rFont val="Calibri"/>
        <family val="2"/>
        <charset val="238"/>
      </rPr>
      <t>CL-2003</t>
    </r>
    <r>
      <rPr>
        <sz val="12"/>
        <color theme="1"/>
        <rFont val="Calibri"/>
        <family val="2"/>
        <charset val="238"/>
      </rPr>
      <t xml:space="preserve"> - okres Česká Lípa v r. 2003</t>
    </r>
  </si>
  <si>
    <r>
      <rPr>
        <sz val="12"/>
        <color theme="1"/>
        <rFont val="Calibri"/>
        <family val="2"/>
        <charset val="238"/>
      </rPr>
      <t xml:space="preserve">nebo       : </t>
    </r>
    <r>
      <rPr>
        <b/>
        <sz val="12"/>
        <rFont val="Calibri"/>
        <family val="2"/>
        <charset val="238"/>
      </rPr>
      <t>kr-HKR03</t>
    </r>
    <r>
      <rPr>
        <sz val="12"/>
        <color theme="1"/>
        <rFont val="Calibri"/>
        <family val="2"/>
        <charset val="238"/>
      </rPr>
      <t xml:space="preserve">    což označuje krajské kolo v královéhradeckém kraji v r. 2003.</t>
    </r>
  </si>
  <si>
    <t>Příklady údajů, zapsaných na řádcích 9-10 a 12-13 pak smažte nebo přepište aktuálními údaji.</t>
  </si>
  <si>
    <t xml:space="preserve">3. </t>
  </si>
  <si>
    <r>
      <rPr>
        <sz val="12"/>
        <color theme="1"/>
        <rFont val="Calibri"/>
        <family val="2"/>
        <charset val="238"/>
      </rPr>
      <t xml:space="preserve">Tento soubor - s názvem </t>
    </r>
    <r>
      <rPr>
        <b/>
        <sz val="12"/>
        <rFont val="Calibri"/>
        <family val="2"/>
        <charset val="238"/>
      </rPr>
      <t>Corny-SW.xls</t>
    </r>
    <r>
      <rPr>
        <sz val="12"/>
        <color theme="1"/>
        <rFont val="Calibri"/>
        <family val="2"/>
        <charset val="238"/>
      </rPr>
      <t xml:space="preserve"> - si ponechávejte stále ve stejném stavu pro případ, že v </t>
    </r>
    <r>
      <rPr>
        <sz val="12"/>
        <rFont val="Calibri"/>
        <family val="2"/>
        <charset val="238"/>
      </rPr>
      <t>přejmenovaných</t>
    </r>
    <r>
      <rPr>
        <sz val="12"/>
        <color theme="1"/>
        <rFont val="Calibri"/>
        <family val="2"/>
        <charset val="238"/>
      </rPr>
      <t xml:space="preserve"> </t>
    </r>
  </si>
  <si>
    <t>souborech nechtěně změníte něco v buňkách se vzorci a bodování, či řazení přestane být bez chyb.</t>
  </si>
  <si>
    <t xml:space="preserve">4. </t>
  </si>
  <si>
    <t>Bodové hodnoty (součet za všechny zapsané výkony) se objevují ve sloupci G ihned po zapsání výkonů do</t>
  </si>
  <si>
    <t>příslušných políček. Jakmile je zapsán byť jediný výkon, objeví se ve sloupci B umístění družstva, které však</t>
  </si>
  <si>
    <r>
      <rPr>
        <sz val="12"/>
        <color theme="1"/>
        <rFont val="Calibri"/>
        <family val="2"/>
        <charset val="238"/>
      </rPr>
      <t xml:space="preserve">nemusí korespondovat se skutečným  pořadím družstev - to stanovíte až po správném </t>
    </r>
    <r>
      <rPr>
        <b/>
        <sz val="12"/>
        <rFont val="Calibri"/>
        <family val="2"/>
        <charset val="238"/>
      </rPr>
      <t>seřazení dat</t>
    </r>
    <r>
      <rPr>
        <sz val="12"/>
        <color theme="1"/>
        <rFont val="Calibri"/>
        <family val="2"/>
        <charset val="238"/>
      </rPr>
      <t xml:space="preserve">. </t>
    </r>
  </si>
  <si>
    <t>(Označit blok buněk E9 až T56, pak DATA - SEŘADIT  podle sloupce H - sestupně - OK)</t>
  </si>
  <si>
    <t xml:space="preserve">5. </t>
  </si>
  <si>
    <t>Pokud se nevyznáte dobře v programu EXCEL, řaďte zapsaná data vždy pro celý blok, označený v záhlaví</t>
  </si>
  <si>
    <r>
      <rPr>
        <sz val="12"/>
        <color theme="1"/>
        <rFont val="Calibri"/>
        <family val="2"/>
        <charset val="238"/>
      </rPr>
      <t xml:space="preserve">jednotlivých listů, tj.   </t>
    </r>
    <r>
      <rPr>
        <b/>
        <sz val="12"/>
        <rFont val="Calibri"/>
        <family val="2"/>
        <charset val="238"/>
      </rPr>
      <t xml:space="preserve">E9.T56, </t>
    </r>
    <r>
      <rPr>
        <sz val="12"/>
        <rFont val="Calibri"/>
        <family val="2"/>
        <charset val="238"/>
      </rPr>
      <t>jinak se může stát, že řazení nebude</t>
    </r>
    <r>
      <rPr>
        <b/>
        <sz val="12"/>
        <rFont val="Calibri"/>
        <family val="2"/>
        <charset val="238"/>
      </rPr>
      <t xml:space="preserve">  </t>
    </r>
    <r>
      <rPr>
        <sz val="12"/>
        <rFont val="Calibri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</si>
  <si>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</si>
  <si>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</si>
  <si>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 xml:space="preserve">6. </t>
  </si>
  <si>
    <t xml:space="preserve">Pro snazší zapisování výkonů jednotlivých družstev ukládejte průběžný stav vždy bez seřazení a řaďte jen </t>
  </si>
  <si>
    <r>
      <rPr>
        <sz val="12"/>
        <color theme="1"/>
        <rFont val="Calibri"/>
        <family val="2"/>
        <charset val="238"/>
      </rPr>
      <t xml:space="preserve">tehdy, chcete-li </t>
    </r>
    <r>
      <rPr>
        <b/>
        <sz val="12"/>
        <rFont val="Calibri"/>
        <family val="2"/>
        <charset val="238"/>
      </rPr>
      <t>vytisknout</t>
    </r>
    <r>
      <rPr>
        <sz val="12"/>
        <color theme="1"/>
        <rFont val="Calibri"/>
        <family val="2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</si>
  <si>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</si>
  <si>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</si>
  <si>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r>
      <rPr>
        <sz val="12"/>
        <color theme="1"/>
        <rFont val="Calibri"/>
        <family val="2"/>
        <charset val="238"/>
      </rPr>
      <t xml:space="preserve">Vezměte na vědomí, že </t>
    </r>
    <r>
      <rPr>
        <b/>
        <sz val="12"/>
        <rFont val="Calibri"/>
        <family val="2"/>
        <charset val="238"/>
      </rPr>
      <t>tato bodovací pomůcka je "jen" pro 16 družstev</t>
    </r>
    <r>
      <rPr>
        <sz val="12"/>
        <color theme="1"/>
        <rFont val="Calibri"/>
        <family val="2"/>
        <charset val="238"/>
      </rPr>
      <t xml:space="preserve"> (jedna stránka). Z údajů za </t>
    </r>
  </si>
  <si>
    <t xml:space="preserve">posledních pět let je zjištěno, že tento počet je dostatečný pro všechna okresní i krajská kola Corny </t>
  </si>
  <si>
    <t>středoškolského atletického poháru s výjimkou města Brna, jehož pořadatelé si jistě poradí.</t>
  </si>
  <si>
    <t xml:space="preserve">8. </t>
  </si>
  <si>
    <r>
      <rPr>
        <sz val="12"/>
        <rFont val="Calibri"/>
        <family val="2"/>
        <charset val="238"/>
      </rPr>
      <t xml:space="preserve">Údaje za </t>
    </r>
    <r>
      <rPr>
        <b/>
        <sz val="12"/>
        <rFont val="Calibri"/>
        <family val="2"/>
        <charset val="238"/>
      </rPr>
      <t>každé družstvo zapisujte na dva k tomu určené řádky</t>
    </r>
    <r>
      <rPr>
        <sz val="12"/>
        <color theme="1"/>
        <rFont val="Calibri"/>
        <family val="2"/>
        <charset val="238"/>
      </rPr>
      <t>, další řádek je vždy mezera mezi družstvy.</t>
    </r>
  </si>
  <si>
    <r>
      <rPr>
        <sz val="12"/>
        <rFont val="Calibri"/>
        <family val="2"/>
        <charset val="238"/>
      </rPr>
      <t xml:space="preserve">Vždy první řádky pro družstva jsou </t>
    </r>
    <r>
      <rPr>
        <b/>
        <sz val="12"/>
        <rFont val="Calibri"/>
        <family val="2"/>
        <charset val="238"/>
      </rPr>
      <t>ve sloupcích B a G</t>
    </r>
    <r>
      <rPr>
        <sz val="12"/>
        <rFont val="Calibri"/>
        <family val="2"/>
        <charset val="238"/>
      </rPr>
      <t xml:space="preserve"> označeny pro lepší orientaci </t>
    </r>
    <r>
      <rPr>
        <b/>
        <sz val="12"/>
        <rFont val="Calibri"/>
        <family val="2"/>
        <charset val="238"/>
      </rPr>
      <t>jinou barvou</t>
    </r>
  </si>
  <si>
    <t>a to šedě</t>
  </si>
  <si>
    <t>nebo zeleně</t>
  </si>
  <si>
    <t xml:space="preserve">Výkony zapisujte do správného listu podle toho, jakým způsobem jsou měřeny výkony v běžeckých </t>
  </si>
  <si>
    <r>
      <rPr>
        <sz val="12"/>
        <color theme="1"/>
        <rFont val="Calibri"/>
        <family val="2"/>
        <charset val="238"/>
      </rPr>
      <t xml:space="preserve">disciplínách. Pokud zapíšete "ruční" časy do listu pro časy "elektrické" bodování nebude správné. </t>
    </r>
    <r>
      <rPr>
        <b/>
        <sz val="12"/>
        <rFont val="Arial CE"/>
        <family val="2"/>
        <charset val="238"/>
      </rPr>
      <t>Používejte</t>
    </r>
  </si>
  <si>
    <t>"chlapecké" listy pro kategorii chlapců, "dívčí" listy pro kategorii dívek.</t>
  </si>
  <si>
    <r>
      <rPr>
        <b/>
        <sz val="12"/>
        <rFont val="Calibri"/>
        <family val="2"/>
        <charset val="238"/>
      </rPr>
      <t>Potřebnou administrativu závodu</t>
    </r>
    <r>
      <rPr>
        <sz val="12"/>
        <color theme="1"/>
        <rFont val="Calibri"/>
        <family val="2"/>
        <charset val="238"/>
      </rPr>
      <t xml:space="preserve"> (startovní listiny, zápisy pro rozhodčí) veďte podle svého, do těchto </t>
    </r>
  </si>
  <si>
    <t>tabulek zapisujte jen dva nejlepší výkony z každého družstva v každé disciplíně a jeden výkon ze štafety.</t>
  </si>
  <si>
    <r>
      <rPr>
        <b/>
        <sz val="12"/>
        <rFont val="Calibri"/>
        <family val="2"/>
        <charset val="238"/>
      </rPr>
      <t>Mezi čísly pište čárky</t>
    </r>
    <r>
      <rPr>
        <sz val="12"/>
        <color theme="1"/>
        <rFont val="Calibri"/>
        <family val="2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</si>
  <si>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</si>
  <si>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rPr>
        <sz val="12"/>
        <color theme="1"/>
        <rFont val="Calibri"/>
        <family val="2"/>
        <charset val="238"/>
      </rPr>
      <t xml:space="preserve">Dopustíte-li se </t>
    </r>
    <r>
      <rPr>
        <b/>
        <sz val="12"/>
        <rFont val="Arial CE"/>
        <family val="2"/>
        <charset val="238"/>
      </rPr>
      <t>chyby při zapisování dat</t>
    </r>
    <r>
      <rPr>
        <sz val="12"/>
        <color theme="1"/>
        <rFont val="Calibri"/>
        <family val="2"/>
        <charset val="238"/>
      </rPr>
      <t xml:space="preserve">, </t>
    </r>
    <r>
      <rPr>
        <b/>
        <sz val="12"/>
        <rFont val="Arial CE"/>
        <family val="2"/>
        <charset val="238"/>
      </rPr>
      <t>můžete</t>
    </r>
    <r>
      <rPr>
        <sz val="12"/>
        <color theme="1"/>
        <rFont val="Calibri"/>
        <family val="2"/>
        <charset val="238"/>
      </rPr>
      <t xml:space="preserve"> je </t>
    </r>
    <r>
      <rPr>
        <b/>
        <sz val="12"/>
        <rFont val="Arial CE"/>
        <family val="2"/>
        <charset val="238"/>
      </rPr>
      <t>kdykoliv opravit</t>
    </r>
    <r>
      <rPr>
        <sz val="12"/>
        <color theme="1"/>
        <rFont val="Calibri"/>
        <family val="2"/>
        <charset val="238"/>
      </rPr>
      <t xml:space="preserve">. Pokud se po opravě změní bodový </t>
    </r>
  </si>
  <si>
    <t xml:space="preserve">zisk družstva tak, že se změní jeho pořadí, seřaďte znovu data - popsáno v bodě 4 a na každém ze čtyř listů. </t>
  </si>
  <si>
    <t xml:space="preserve">KONEČNOU  (seřazenou) VERZI TABULKY LZE POVAŽOVAT ZA OFICIÁLNÍ VÝSLEDKY ZÁVODU. </t>
  </si>
  <si>
    <t xml:space="preserve">Věřím, že těchto 11 pokynů stačí k tomu, abyste byli s bodováním spokojeni a poskytovali     </t>
  </si>
  <si>
    <t>všem účastníkům Corny poháru správné výsledky.</t>
  </si>
  <si>
    <t>koukal@ftvs.cuni.cz - garant soutěže</t>
  </si>
  <si>
    <t>Výsledky Corny středoškolského atletického poháru</t>
  </si>
  <si>
    <t>řazení dat :</t>
  </si>
  <si>
    <t>Studentky - elektronicky měřené časy</t>
  </si>
  <si>
    <t>označit blok E9.T56</t>
  </si>
  <si>
    <t>Kolo:</t>
  </si>
  <si>
    <t>Krajské kolo</t>
  </si>
  <si>
    <t>Data - Seřadit</t>
  </si>
  <si>
    <t>Místo:</t>
  </si>
  <si>
    <t>Atletický klub/oddíl Atletika Chrudim, z.s.</t>
  </si>
  <si>
    <t>podle sloupce H - sestupně</t>
  </si>
  <si>
    <t>Poř.</t>
  </si>
  <si>
    <t>Škola, ulice, obec</t>
  </si>
  <si>
    <t>zkr.</t>
  </si>
  <si>
    <t>Součet</t>
  </si>
  <si>
    <t>400 m</t>
  </si>
  <si>
    <t>1500 m</t>
  </si>
  <si>
    <t>koule</t>
  </si>
  <si>
    <t>štafeta</t>
  </si>
  <si>
    <t>kraje</t>
  </si>
  <si>
    <t>bodů</t>
  </si>
  <si>
    <t>s</t>
  </si>
  <si>
    <t>m : ss,0</t>
  </si>
  <si>
    <t>cm</t>
  </si>
  <si>
    <t xml:space="preserve"> m :  ss,0</t>
  </si>
  <si>
    <t>Pak</t>
  </si>
  <si>
    <t xml:space="preserve">Chrudim </t>
  </si>
  <si>
    <t>Litomyšl</t>
  </si>
  <si>
    <t>Studenti - elektronicky měřené časy</t>
  </si>
  <si>
    <t>Florbal ZŠ - dívky</t>
  </si>
  <si>
    <t>Choceň</t>
  </si>
  <si>
    <t>Remízy</t>
  </si>
  <si>
    <t xml:space="preserve">1) Chování účastníků: Děkujeme všem za účast a bezproblémový průběh pátečního turnaje. </t>
  </si>
  <si>
    <t>Zpracoval:</t>
  </si>
  <si>
    <t>Petr Vaško</t>
  </si>
  <si>
    <t>Florbal ZŠ - chlapci</t>
  </si>
  <si>
    <t>1) Chování účastníků: Děkujeme Vám všem za účast a pohodový průběh celého turnaje.</t>
  </si>
  <si>
    <t>2) Sportovní podmínky: Velmi dobré. Turnaje se zůčastnilo 90 hráčů a hráček, 10 vedoucích týmů a 5 organizátorů</t>
  </si>
  <si>
    <t>3) Ostatní: Gratulujeme vítězným týmům. O postupu do dalších kol / kvalifikace a potom republika /rozhodne MŠMT až v březnu.</t>
  </si>
  <si>
    <t>Žamberk</t>
  </si>
  <si>
    <t>Mor.Třeb</t>
  </si>
  <si>
    <t xml:space="preserve">2) Sportovní podmínky: Velmi dobré. </t>
  </si>
  <si>
    <t xml:space="preserve">3) Ostatní: Gratulujeme vítězným týmům. </t>
  </si>
  <si>
    <t>Polička</t>
  </si>
  <si>
    <t>3) Ostatní: Gratulujeme vítězným týmům.</t>
  </si>
  <si>
    <t>Florbal SŠ - dívky</t>
  </si>
  <si>
    <t xml:space="preserve"> Pardubice</t>
  </si>
  <si>
    <t>Skuteč</t>
  </si>
  <si>
    <t>Florbal SŠ - chlapci</t>
  </si>
  <si>
    <t>Ústí n/Orl.</t>
  </si>
  <si>
    <t>Mor.Třebová</t>
  </si>
  <si>
    <t>2) Sportovní podmínky: Velmi dobré. Turnaje se zůčastnilo 40 hráčů a hráček, 10 vedoucích týmů a 5 organizátorů</t>
  </si>
  <si>
    <t>Fotbal SŠ - chlapci</t>
  </si>
  <si>
    <t>Semifinále</t>
  </si>
  <si>
    <t>Výsledek</t>
  </si>
  <si>
    <t>Poločas</t>
  </si>
  <si>
    <t>O 3. místo</t>
  </si>
  <si>
    <t>Finále</t>
  </si>
  <si>
    <t>Konečné pořadí</t>
  </si>
  <si>
    <t>* nahradit "škola 1", "škola 2", "poražený1", "vítěz 1" atd. skutečnými názvy zúčastných škol</t>
  </si>
  <si>
    <t>Minifotbal ZŠ - chlapci</t>
  </si>
  <si>
    <t>Přespolní běh ZŠ, SŠ - dívky, chlapci</t>
  </si>
  <si>
    <t xml:space="preserve">Termín: </t>
  </si>
  <si>
    <t>Atletický klub AC Pardubice</t>
  </si>
  <si>
    <t>Kategorie Dívky III. - 1500 metrů</t>
  </si>
  <si>
    <t>st. č.</t>
  </si>
  <si>
    <t>Jméno</t>
  </si>
  <si>
    <t>Čas</t>
  </si>
  <si>
    <t>Pořadí škol kategorie Dívky III.</t>
  </si>
  <si>
    <t>úmístění</t>
  </si>
  <si>
    <t>celkem</t>
  </si>
  <si>
    <t>Kategorie Dívky IV. - 1500 metrů</t>
  </si>
  <si>
    <t>Pořadí škol kategorie Dívky IV.</t>
  </si>
  <si>
    <t>Kategorie Dívky V. - 3000 metrů</t>
  </si>
  <si>
    <t>Pořadí škol kategorie Dívky V.</t>
  </si>
  <si>
    <t>Kategorie Chlapci III. - 2000 metrů</t>
  </si>
  <si>
    <t>Pořadí škol kategorie Chlapci III.</t>
  </si>
  <si>
    <t>Kategorie Chlapci IV. - 3000 metrů</t>
  </si>
  <si>
    <t>Pořadí škol kategorie Chlapci IV.</t>
  </si>
  <si>
    <t>Kategorie Chlapci V. - 5000 metrů</t>
  </si>
  <si>
    <t>Pořadí škol kategorie Chlapci V.</t>
  </si>
  <si>
    <t>Volejbal ZŠ - dívky</t>
  </si>
  <si>
    <t>Sety</t>
  </si>
  <si>
    <t>Míče</t>
  </si>
  <si>
    <t xml:space="preserve">1) Chování účastníků: Velmi dobré. </t>
  </si>
  <si>
    <t>2) Sportovní podmínky: Vynikající, k dispozici byl otevřen bufet.</t>
  </si>
  <si>
    <t xml:space="preserve">Zpracoval: Pavel Hojka </t>
  </si>
  <si>
    <t>Volejbal ZŠ - chlapci</t>
  </si>
  <si>
    <t>Volejbal SŠ - dívky</t>
  </si>
  <si>
    <t xml:space="preserve">1) Chování účastníků: Vše proběhlo v pořádku. </t>
  </si>
  <si>
    <t xml:space="preserve">3) Ostatní: </t>
  </si>
  <si>
    <t xml:space="preserve">Zpracoval: Martina Krejčí </t>
  </si>
  <si>
    <t>Volejbal SŠ - chlapci</t>
  </si>
  <si>
    <t>1. místo</t>
  </si>
  <si>
    <t>2. místo</t>
  </si>
  <si>
    <t>4. místo</t>
  </si>
  <si>
    <t>3. místo</t>
  </si>
  <si>
    <t>Zpracoval: Petr Vaško</t>
  </si>
  <si>
    <t>Ústí n/O</t>
  </si>
  <si>
    <t>1) Chování účastníků: velmi dobré, sportovní, bez faulů, bez zranění</t>
  </si>
  <si>
    <t>2) Sportovní podmínky:  velmi dobré, šatny, sprchy, občerstvení</t>
  </si>
  <si>
    <t>Hrálo se v areálu PAMAKO v Pardubicích na Hůrkách</t>
  </si>
  <si>
    <t>3) Ostatní:  28 hráčů, 3 vedoucí, 1 rozhodčí a 1 organizátor</t>
  </si>
  <si>
    <t>Mini fotbal</t>
  </si>
  <si>
    <t>ZŠCH /D</t>
  </si>
  <si>
    <t>Vybíjená ZŠ - chlapci/dívky</t>
  </si>
  <si>
    <t>Zpracoval: František Mottl</t>
  </si>
  <si>
    <t>1) Chování účastníků: Velmi dobré. Příjemná sportovní atmosféra.</t>
  </si>
  <si>
    <t>2) Sportovní podmínky: Turnaj se odehrál v nové hale. Pěkné zázemí pro sportovce. Otevřený bufet.</t>
  </si>
  <si>
    <t xml:space="preserve"> </t>
  </si>
  <si>
    <t>Ústí nad Orlicí</t>
  </si>
  <si>
    <t>Gymnázium Mozartova</t>
  </si>
  <si>
    <t>Gymnázium Polička</t>
  </si>
  <si>
    <t>PSŠ Letohrad</t>
  </si>
  <si>
    <t>SPŠCH Pardubice</t>
  </si>
  <si>
    <t>Gymnázium Svitavy</t>
  </si>
  <si>
    <t>SŠ Bohemia Chrudim</t>
  </si>
  <si>
    <t>GSŘMR Skuteč</t>
  </si>
  <si>
    <t>OA a SOŠ CR Choceň</t>
  </si>
  <si>
    <t xml:space="preserve">Gymnázium J. Ressela </t>
  </si>
  <si>
    <t>Gymnázium Ústí nad Orlicí</t>
  </si>
  <si>
    <t>Gymnázium Dašická</t>
  </si>
  <si>
    <t>Gymnázium A. Jiráska</t>
  </si>
  <si>
    <t>100 m</t>
  </si>
  <si>
    <t>14.38</t>
  </si>
  <si>
    <t>13.16</t>
  </si>
  <si>
    <t>13.37</t>
  </si>
  <si>
    <t>13.43</t>
  </si>
  <si>
    <t>14.24</t>
  </si>
  <si>
    <t>14.44</t>
  </si>
  <si>
    <t>14.69</t>
  </si>
  <si>
    <t>19.67</t>
  </si>
  <si>
    <t>13.18</t>
  </si>
  <si>
    <t>13.34</t>
  </si>
  <si>
    <t>14.16</t>
  </si>
  <si>
    <t>14.39</t>
  </si>
  <si>
    <t>14.80</t>
  </si>
  <si>
    <t>16.28</t>
  </si>
  <si>
    <t>13.72</t>
  </si>
  <si>
    <t>13.93</t>
  </si>
  <si>
    <t>14.23</t>
  </si>
  <si>
    <t>15.15</t>
  </si>
  <si>
    <t>15.62</t>
  </si>
  <si>
    <t>53.99</t>
  </si>
  <si>
    <t>55.21</t>
  </si>
  <si>
    <t>56.51</t>
  </si>
  <si>
    <t>58.02</t>
  </si>
  <si>
    <t>58.14</t>
  </si>
  <si>
    <t>55.22</t>
  </si>
  <si>
    <t>56.90</t>
  </si>
  <si>
    <t>57.43</t>
  </si>
  <si>
    <t>58.46</t>
  </si>
  <si>
    <t>64.33</t>
  </si>
  <si>
    <t>56.02</t>
  </si>
  <si>
    <t>56.84</t>
  </si>
  <si>
    <t>57.69</t>
  </si>
  <si>
    <t>57.98</t>
  </si>
  <si>
    <t>58.77</t>
  </si>
  <si>
    <t>62.92</t>
  </si>
  <si>
    <t>56.83</t>
  </si>
  <si>
    <t>55.60</t>
  </si>
  <si>
    <t>55.82</t>
  </si>
  <si>
    <t>57.78</t>
  </si>
  <si>
    <t>60.92</t>
  </si>
  <si>
    <t>200 m</t>
  </si>
  <si>
    <t>26.66</t>
  </si>
  <si>
    <t>27.57</t>
  </si>
  <si>
    <t>29.98</t>
  </si>
  <si>
    <t>30.84</t>
  </si>
  <si>
    <t>26.76</t>
  </si>
  <si>
    <t>29.29</t>
  </si>
  <si>
    <t>30.14</t>
  </si>
  <si>
    <t>30.74</t>
  </si>
  <si>
    <t>28.13</t>
  </si>
  <si>
    <t>28.77</t>
  </si>
  <si>
    <t>28.94</t>
  </si>
  <si>
    <t>30.99</t>
  </si>
  <si>
    <t>33.07</t>
  </si>
  <si>
    <t>27.37</t>
  </si>
  <si>
    <t>28.71</t>
  </si>
  <si>
    <t>28.92</t>
  </si>
  <si>
    <t>29.80</t>
  </si>
  <si>
    <t>30.30</t>
  </si>
  <si>
    <t>31.20</t>
  </si>
  <si>
    <t>23.39</t>
  </si>
  <si>
    <t>20.75</t>
  </si>
  <si>
    <t>35.67</t>
  </si>
  <si>
    <t>42.14</t>
  </si>
  <si>
    <t>44.26</t>
  </si>
  <si>
    <t>48.69</t>
  </si>
  <si>
    <t>54.57</t>
  </si>
  <si>
    <t>56.04</t>
  </si>
  <si>
    <t>58.95</t>
  </si>
  <si>
    <t>14.85</t>
  </si>
  <si>
    <t>21.96</t>
  </si>
  <si>
    <t>26.97</t>
  </si>
  <si>
    <t>31.75</t>
  </si>
  <si>
    <t>21.43</t>
  </si>
  <si>
    <t>33.96</t>
  </si>
  <si>
    <t>34.57</t>
  </si>
  <si>
    <t>35.19</t>
  </si>
  <si>
    <t>36.02</t>
  </si>
  <si>
    <t>40.33</t>
  </si>
  <si>
    <t>42.49</t>
  </si>
  <si>
    <t>42.61</t>
  </si>
  <si>
    <t>42.72</t>
  </si>
  <si>
    <t>49.05</t>
  </si>
  <si>
    <t>49.11</t>
  </si>
  <si>
    <t>49.53</t>
  </si>
  <si>
    <t>50.69</t>
  </si>
  <si>
    <t>56.32</t>
  </si>
  <si>
    <t>56.36</t>
  </si>
  <si>
    <t>14.53</t>
  </si>
  <si>
    <t>15.16</t>
  </si>
  <si>
    <t>3kg/m</t>
  </si>
  <si>
    <t>13.55</t>
  </si>
  <si>
    <t>5kg/m</t>
  </si>
  <si>
    <t>13.31</t>
  </si>
  <si>
    <t>36.39</t>
  </si>
  <si>
    <t>38.54</t>
  </si>
  <si>
    <t>40.90</t>
  </si>
  <si>
    <t>51.45</t>
  </si>
  <si>
    <t>38.58</t>
  </si>
  <si>
    <t>40.16</t>
  </si>
  <si>
    <t>40.57</t>
  </si>
  <si>
    <t>42.31</t>
  </si>
  <si>
    <t>49.58</t>
  </si>
  <si>
    <t>55.68</t>
  </si>
  <si>
    <t>59.34</t>
  </si>
  <si>
    <t>59.67</t>
  </si>
  <si>
    <t>00.33</t>
  </si>
  <si>
    <t>51.11</t>
  </si>
  <si>
    <t>52.15</t>
  </si>
  <si>
    <t>58.17</t>
  </si>
  <si>
    <t>59.77</t>
  </si>
  <si>
    <t>Ema Svobodová</t>
  </si>
  <si>
    <t>Zš Pce-Ohrazenice</t>
  </si>
  <si>
    <t>Takáčová Nella</t>
  </si>
  <si>
    <t>ZŠ U Stadionu Chrudim</t>
  </si>
  <si>
    <t>Štulíková Ester</t>
  </si>
  <si>
    <t>Handlová Klára</t>
  </si>
  <si>
    <t>Základní škola Jevíčko</t>
  </si>
  <si>
    <t>Rýdlová Veronika</t>
  </si>
  <si>
    <t>Votrubcová Agáta</t>
  </si>
  <si>
    <t>ZŠ Jablonné nad Orlicí</t>
  </si>
  <si>
    <t>Formánková Nela</t>
  </si>
  <si>
    <t>Sekničková Tereza</t>
  </si>
  <si>
    <t>Handlová Adéla</t>
  </si>
  <si>
    <t>Valérie Vojtíšková</t>
  </si>
  <si>
    <t>Schenková Viktorie</t>
  </si>
  <si>
    <t>Eliška Křížová</t>
  </si>
  <si>
    <t>Celundová Zuzana</t>
  </si>
  <si>
    <t>Anna Štensová</t>
  </si>
  <si>
    <t>Pilařová Viktorie</t>
  </si>
  <si>
    <t>Hebelková Andrea</t>
  </si>
  <si>
    <t>Rousová Zuzana</t>
  </si>
  <si>
    <t>Seidlová Anna</t>
  </si>
  <si>
    <t>Eclerová Leona</t>
  </si>
  <si>
    <t>Tauchmanová Dorota</t>
  </si>
  <si>
    <t>Černohousová Kristýna</t>
  </si>
  <si>
    <t>Tran Ha Vy</t>
  </si>
  <si>
    <t>2,3,5,7</t>
  </si>
  <si>
    <t>1,10,12,14</t>
  </si>
  <si>
    <t>4,8,9,16</t>
  </si>
  <si>
    <t>6,11,17,20</t>
  </si>
  <si>
    <t>Krejčí Magdalena</t>
  </si>
  <si>
    <t>GaLSOŠ Moravská Třebová</t>
  </si>
  <si>
    <t>Václavíková Dita</t>
  </si>
  <si>
    <t>Pařízková Sofie</t>
  </si>
  <si>
    <t xml:space="preserve">ZŠ Benešovo náměstí </t>
  </si>
  <si>
    <t>Kotová Sofie</t>
  </si>
  <si>
    <t>Macanová Anna</t>
  </si>
  <si>
    <t>ZŠ Letohrad Komenského</t>
  </si>
  <si>
    <t>Horčičová Leontýna</t>
  </si>
  <si>
    <t>Kosková Eliška</t>
  </si>
  <si>
    <t>Goláňová Leona</t>
  </si>
  <si>
    <t>Štěpánová Karolína</t>
  </si>
  <si>
    <t>Krejčí Jolana</t>
  </si>
  <si>
    <t>Vozničková Radana</t>
  </si>
  <si>
    <t>Hegerová Adéla</t>
  </si>
  <si>
    <t>Janáčková Lenka</t>
  </si>
  <si>
    <t>Říhová Dorota</t>
  </si>
  <si>
    <t>Menclová Kateřina</t>
  </si>
  <si>
    <t>Dostálová Ema</t>
  </si>
  <si>
    <t>Lindnerová Tereza</t>
  </si>
  <si>
    <t>Beňušová Nicole</t>
  </si>
  <si>
    <t>Škopová Diana</t>
  </si>
  <si>
    <t>Jakubcová Veronika</t>
  </si>
  <si>
    <t>Menzelová Denisa</t>
  </si>
  <si>
    <t>Dostálová Anastázie</t>
  </si>
  <si>
    <t>DNF</t>
  </si>
  <si>
    <t>3,4,6,8</t>
  </si>
  <si>
    <t>1,2,10,11</t>
  </si>
  <si>
    <t>9,13,14,15</t>
  </si>
  <si>
    <t>5,7,19,20</t>
  </si>
  <si>
    <t xml:space="preserve">Kulhavá Kateřina </t>
  </si>
  <si>
    <t xml:space="preserve">Gymnázium Žamberk </t>
  </si>
  <si>
    <t xml:space="preserve">Štruncová Ella </t>
  </si>
  <si>
    <t xml:space="preserve">Hegerová Rozálie </t>
  </si>
  <si>
    <t xml:space="preserve">Faltusová Ema </t>
  </si>
  <si>
    <t>Tichá Karolína</t>
  </si>
  <si>
    <t>VSŠ a VOŠ MO v Moravské Třebové</t>
  </si>
  <si>
    <t>Pipková Karolína</t>
  </si>
  <si>
    <t>Gymnázium Pardubice, Dašická 1083</t>
  </si>
  <si>
    <t>Švíglerová Kateřina</t>
  </si>
  <si>
    <t>Wandrolová Eliška</t>
  </si>
  <si>
    <t>Ivánková Barbora</t>
  </si>
  <si>
    <t xml:space="preserve">Jedličková Tereza </t>
  </si>
  <si>
    <t>Škrhová Adéla</t>
  </si>
  <si>
    <t>GJR Chrudim</t>
  </si>
  <si>
    <t>Hegarová Kristýna</t>
  </si>
  <si>
    <t>Hatlapatková Sára</t>
  </si>
  <si>
    <t>Šimková Sandra</t>
  </si>
  <si>
    <t xml:space="preserve">Halbrštátová Karolína </t>
  </si>
  <si>
    <t>Harvánková Natálie</t>
  </si>
  <si>
    <t>Kellerová Alice</t>
  </si>
  <si>
    <t>Jelínková Adriana</t>
  </si>
  <si>
    <t>Reichová Adéla</t>
  </si>
  <si>
    <t>Žemlová Pavlína</t>
  </si>
  <si>
    <t xml:space="preserve">Jehličková Kateřina </t>
  </si>
  <si>
    <t>Koblížková Jana</t>
  </si>
  <si>
    <t>Ptaszeková Eliška</t>
  </si>
  <si>
    <t>1,2,3,4</t>
  </si>
  <si>
    <t xml:space="preserve">Gymnázium Pardubice, Dašická </t>
  </si>
  <si>
    <t>6,7,8,13</t>
  </si>
  <si>
    <t>5,9,12,14</t>
  </si>
  <si>
    <t>11,16,17,18</t>
  </si>
  <si>
    <t>Zahoran Jakub</t>
  </si>
  <si>
    <t>ZŠ Na Lukách Polička</t>
  </si>
  <si>
    <t>Vítek Michal</t>
  </si>
  <si>
    <t>Rezek Lukáš</t>
  </si>
  <si>
    <t>Kmoníček Matyáš</t>
  </si>
  <si>
    <t>Kruml Šimon</t>
  </si>
  <si>
    <t>Vojtěch Kovář</t>
  </si>
  <si>
    <t>ZŠ Lanškroun, nám. A. Jiráska 141</t>
  </si>
  <si>
    <t>Navrátil Filip</t>
  </si>
  <si>
    <t>Horák Michal</t>
  </si>
  <si>
    <t>Eliáš Ambrož</t>
  </si>
  <si>
    <t>ZŠ Lanškroun, nám. A. Jiráska 140</t>
  </si>
  <si>
    <t>Tareš Jakub</t>
  </si>
  <si>
    <t>Tomáš Netušil</t>
  </si>
  <si>
    <t>ZŠ Lanškroun, nám. A. Jiráska 139</t>
  </si>
  <si>
    <t>Vojtěch Drábek</t>
  </si>
  <si>
    <t>ZŠ Lanškroun, nám. A. Jiráska 142</t>
  </si>
  <si>
    <t>Kubeš Filip</t>
  </si>
  <si>
    <t>Klinecký Kristián</t>
  </si>
  <si>
    <t>Čížek Radek</t>
  </si>
  <si>
    <t>Popílek Aleš</t>
  </si>
  <si>
    <t>Petr Dušek</t>
  </si>
  <si>
    <t>ZŠ Lanškroun, nám. A. Jiráska 143</t>
  </si>
  <si>
    <t>Jiruše Matyáš</t>
  </si>
  <si>
    <t>Coyago Patrick</t>
  </si>
  <si>
    <t>Pospíšil Tobiáš</t>
  </si>
  <si>
    <t>Dolan Kryštof</t>
  </si>
  <si>
    <t>Pantůček Adam</t>
  </si>
  <si>
    <t>Mihulka Jiří</t>
  </si>
  <si>
    <t>1,5,7,8</t>
  </si>
  <si>
    <t xml:space="preserve">ZŠ Lanškroun, nám. A. Jiráska </t>
  </si>
  <si>
    <t>6,9,11,12</t>
  </si>
  <si>
    <t>2,3,16,19</t>
  </si>
  <si>
    <t>4,10,13,14</t>
  </si>
  <si>
    <t>Formánek Pavel</t>
  </si>
  <si>
    <t>ZŠ Vysoké Mýto, Javornického</t>
  </si>
  <si>
    <t>Groulík František 2010</t>
  </si>
  <si>
    <t>ZŠ TGM Polička</t>
  </si>
  <si>
    <t>Pražan Adam 2010</t>
  </si>
  <si>
    <t>Jezdinský Filip</t>
  </si>
  <si>
    <t>Kožíšek David</t>
  </si>
  <si>
    <t>Vencl Filip</t>
  </si>
  <si>
    <t>Boštík Mikuláš 2010</t>
  </si>
  <si>
    <t>Voženílek Václav</t>
  </si>
  <si>
    <t>Drahota Filip</t>
  </si>
  <si>
    <t>Husák Dominik</t>
  </si>
  <si>
    <t>Sokol Karel</t>
  </si>
  <si>
    <t>Schwarzkopf Alexandr</t>
  </si>
  <si>
    <t>Schuch Matěj 2010</t>
  </si>
  <si>
    <t>Afandi Teymur</t>
  </si>
  <si>
    <t>Pulko Julius 2009</t>
  </si>
  <si>
    <t>Tůma Lukáš 2011</t>
  </si>
  <si>
    <t>Žďárský Lukáš</t>
  </si>
  <si>
    <t>Meduna Tomáš</t>
  </si>
  <si>
    <t>Kaválek Jakub</t>
  </si>
  <si>
    <t>Letocha David</t>
  </si>
  <si>
    <t>Hlavatý Matěj</t>
  </si>
  <si>
    <t>4,5,6,9</t>
  </si>
  <si>
    <t>2,3,7,13</t>
  </si>
  <si>
    <t>8,17,18,20</t>
  </si>
  <si>
    <t>1,10,11,14</t>
  </si>
  <si>
    <t>Fajfr Marek</t>
  </si>
  <si>
    <t>Letohradské soukr.gym</t>
  </si>
  <si>
    <t>Štěrba František</t>
  </si>
  <si>
    <t>Ježek Štěpán</t>
  </si>
  <si>
    <t>Vykoukal Tomáš</t>
  </si>
  <si>
    <t>Málek Michal</t>
  </si>
  <si>
    <t>Kadaně Marek</t>
  </si>
  <si>
    <t>Kašička Ondřej</t>
  </si>
  <si>
    <t>Doleček Přemek</t>
  </si>
  <si>
    <t>Skalický Tomáš</t>
  </si>
  <si>
    <t>Pavelka Petr</t>
  </si>
  <si>
    <t>Skála Filip</t>
  </si>
  <si>
    <t>Stejskal Daniel</t>
  </si>
  <si>
    <t>Poborský Tomáš</t>
  </si>
  <si>
    <t>Bednář Michal</t>
  </si>
  <si>
    <t>Štrobich Šimon MS</t>
  </si>
  <si>
    <t>Justan Jáchym</t>
  </si>
  <si>
    <t>Žbánek Oldřich</t>
  </si>
  <si>
    <t>Jareš Štěpán</t>
  </si>
  <si>
    <t>Zerzán Jiří</t>
  </si>
  <si>
    <t>1,2,5,8</t>
  </si>
  <si>
    <t>4,6,7,14</t>
  </si>
  <si>
    <t>3,9,10,11</t>
  </si>
  <si>
    <t>Datum: 15. 10. 2024</t>
  </si>
  <si>
    <t>3) Ostatní: Hrálo se na umělé trávě FK Pardubice v Ohrazenicích.</t>
  </si>
  <si>
    <t>2) Sportovní podmínky: Výborné.</t>
  </si>
  <si>
    <t>1) Chování účastníků: Velmi dobré. 68 hráčů, 5 vedoucích, 2 rozhodčí, 1 organizátor.</t>
  </si>
  <si>
    <t>SŠ Stavební Vysoké Mýto</t>
  </si>
  <si>
    <t>Č.Třebová</t>
  </si>
  <si>
    <t>SŠTD Česká Třebová</t>
  </si>
  <si>
    <t>Gymnázium Chrudim</t>
  </si>
  <si>
    <t>Gymnázium Mozartova Pardubice</t>
  </si>
  <si>
    <t>Gymnázium Pardubice</t>
  </si>
  <si>
    <t>Gymnázium Lanškroun</t>
  </si>
  <si>
    <t>Lanškr.</t>
  </si>
  <si>
    <t>• výsledky vyplňovat jen v horní polovině tabulky; pořadí se dopočítá samo - pouze v případě rovnosti bodů nutno doplnit ručně</t>
  </si>
  <si>
    <t>Gymnázium Litomyšl</t>
  </si>
  <si>
    <t>Gymnázium Česká Třebová</t>
  </si>
  <si>
    <t>OA Chrudim</t>
  </si>
  <si>
    <t>Gymnázium Mozartova,Pardubice</t>
  </si>
  <si>
    <t>Česká Tř.</t>
  </si>
  <si>
    <t>Gymnázium Mozartova, Pardubice</t>
  </si>
  <si>
    <t>Bodování XXII. KRAJSKÉ OLYMPIÁDY MLÁDEŽE PARDUBICKÉHO KRAJE</t>
  </si>
  <si>
    <t>x</t>
  </si>
  <si>
    <t>Ústí n. Or.</t>
  </si>
  <si>
    <t>Zpracoval: Martina Krejčí</t>
  </si>
  <si>
    <t>2) Sportovní podmínky: Turnaje se zúčastnilo celkem 35 dětí.</t>
  </si>
  <si>
    <t>Ústí n. Orl.</t>
  </si>
  <si>
    <t>Bezproblémový průběh celého turnaje</t>
  </si>
  <si>
    <t>Turnaj se odehrál v nafukovací hale na Dukle, kde jsou odpovídající podmínky pro florbalové soutěže.</t>
  </si>
  <si>
    <t>ZŠ Spořilov, Pardubice</t>
  </si>
  <si>
    <t>ZŠ Komenského, Skuteč</t>
  </si>
  <si>
    <t>Gymnázium, Ústí nad Orlicí</t>
  </si>
  <si>
    <t>ZŠ Felberova, Svitavy</t>
  </si>
  <si>
    <t>ZŠ Dašice, Pardubice</t>
  </si>
  <si>
    <t>ZŠ Sv. Čecha, Choceň</t>
  </si>
  <si>
    <t>ZŠ Palackého, Moravská Třebová</t>
  </si>
  <si>
    <t>ZŠ Polabiny II, Pardubice</t>
  </si>
  <si>
    <t>Gymnázium Žamberk</t>
  </si>
  <si>
    <t>ZŠ Palackého 1351, Mor. Třebová</t>
  </si>
  <si>
    <t>ZŠ Br. Veverkových, Pardubice</t>
  </si>
  <si>
    <t xml:space="preserve">ZŠ U Stadionu, Chrudim </t>
  </si>
  <si>
    <t xml:space="preserve">ZŠ Sv. Čecha, Choceň </t>
  </si>
  <si>
    <t xml:space="preserve">ZŠ Zámecká, Litomyšl </t>
  </si>
  <si>
    <t>ZŠ Smetanovo náměstí Přelouč</t>
  </si>
  <si>
    <t>ZŠ Sokolovská Svitavy</t>
  </si>
  <si>
    <t>ZŠ Dr. J. Malíka Chrudim</t>
  </si>
  <si>
    <t>ZŠ Zámecká Litomyšl</t>
  </si>
  <si>
    <t>ZŠ Josefa Ressla, Pardubice</t>
  </si>
  <si>
    <t>2) Sportovní podmínky: Na skvělé rovni. Pronajatá hala v Polabinách je doslava dělaná pouze pro basket a pro účastníky to byl zážitek.</t>
  </si>
  <si>
    <t>Pořadí regionů po ukončených soutěžích: SAP, Fotbal SŠ, Přespolní běh ZŠ+SŠ, Basketbal ZŠ+SŠ, Florbal, Volejbal:</t>
  </si>
  <si>
    <t xml:space="preserve">Gymnázium Chrudim </t>
  </si>
  <si>
    <t>ZŠ Masarykova, Polička</t>
  </si>
  <si>
    <t>ZŠ Staňkova, Pardubice</t>
  </si>
  <si>
    <t>ZŠ U Stadionu 756, Chrudim</t>
  </si>
  <si>
    <t>ZŠ S. Čecha, Choceň</t>
  </si>
  <si>
    <t>ZŠ Benešovo nám., Pardubice</t>
  </si>
</sst>
</file>

<file path=xl/styles.xml><?xml version="1.0" encoding="utf-8"?>
<styleSheet xmlns="http://schemas.openxmlformats.org/spreadsheetml/2006/main">
  <numFmts count="4">
    <numFmt numFmtId="164" formatCode="00.00"/>
    <numFmt numFmtId="165" formatCode="0.0"/>
    <numFmt numFmtId="166" formatCode="00.0"/>
    <numFmt numFmtId="167" formatCode="[h]:mm;@"/>
  </numFmts>
  <fonts count="104">
    <font>
      <sz val="11"/>
      <color theme="1"/>
      <name val="Calibri"/>
      <family val="2"/>
      <charset val="238"/>
    </font>
    <font>
      <b/>
      <i/>
      <u/>
      <sz val="28"/>
      <color rgb="FF0070C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0070C0"/>
      <name val="Calibri"/>
      <family val="2"/>
      <charset val="238"/>
    </font>
    <font>
      <b/>
      <sz val="2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2"/>
      <color rgb="FF0070C0"/>
      <name val="Calibri"/>
      <family val="2"/>
      <charset val="238"/>
    </font>
    <font>
      <b/>
      <u/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008000"/>
      <name val="Calibri"/>
      <family val="2"/>
      <charset val="238"/>
    </font>
    <font>
      <b/>
      <i/>
      <sz val="12"/>
      <color rgb="FF339966"/>
      <name val="Calibri"/>
      <family val="2"/>
      <charset val="238"/>
    </font>
    <font>
      <b/>
      <u/>
      <sz val="12"/>
      <color rgb="FF339966"/>
      <name val="Calibri"/>
      <family val="2"/>
      <charset val="238"/>
    </font>
    <font>
      <b/>
      <i/>
      <sz val="12"/>
      <name val="Calibri"/>
      <family val="2"/>
      <charset val="238"/>
    </font>
    <font>
      <sz val="12"/>
      <color rgb="FF0000FF"/>
      <name val="Calibri"/>
      <family val="2"/>
      <charset val="238"/>
    </font>
    <font>
      <b/>
      <i/>
      <sz val="12"/>
      <color rgb="FF0000FF"/>
      <name val="Calibri"/>
      <family val="2"/>
      <charset val="238"/>
    </font>
    <font>
      <b/>
      <u/>
      <sz val="12"/>
      <color rgb="FF0000FF"/>
      <name val="Calibri"/>
      <family val="2"/>
      <charset val="238"/>
    </font>
    <font>
      <b/>
      <u/>
      <sz val="12"/>
      <name val="Calibri"/>
      <family val="2"/>
      <charset val="238"/>
    </font>
    <font>
      <b/>
      <i/>
      <u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6"/>
      <color theme="1"/>
      <name val="Cambria"/>
      <family val="1"/>
      <charset val="238"/>
    </font>
    <font>
      <sz val="16"/>
      <name val="Cambria"/>
      <family val="1"/>
      <charset val="238"/>
    </font>
    <font>
      <sz val="16"/>
      <color theme="1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i/>
      <sz val="16"/>
      <name val="Calibri"/>
      <family val="2"/>
      <charset val="238"/>
    </font>
    <font>
      <b/>
      <i/>
      <sz val="16"/>
      <name val="Calibri"/>
      <family val="2"/>
      <charset val="238"/>
    </font>
    <font>
      <sz val="16"/>
      <color rgb="FFFFFFFF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i/>
      <sz val="16"/>
      <color rgb="FFFF0000"/>
      <name val="Calibri"/>
      <family val="2"/>
      <charset val="238"/>
    </font>
    <font>
      <sz val="12"/>
      <color theme="1"/>
      <name val="Cambria"/>
      <family val="1"/>
      <charset val="238"/>
    </font>
    <font>
      <sz val="16"/>
      <color rgb="FFFFFFFF"/>
      <name val="Cambria"/>
      <family val="1"/>
      <charset val="238"/>
    </font>
    <font>
      <sz val="12"/>
      <name val="Cambria"/>
      <family val="1"/>
      <charset val="238"/>
    </font>
    <font>
      <sz val="12"/>
      <color rgb="FFFFFFFF"/>
      <name val="Cambria"/>
      <family val="1"/>
      <charset val="238"/>
    </font>
    <font>
      <sz val="14"/>
      <color theme="1"/>
      <name val="Cambria"/>
      <family val="1"/>
      <charset val="238"/>
    </font>
    <font>
      <b/>
      <u/>
      <sz val="16"/>
      <color theme="1"/>
      <name val="Cambria"/>
      <family val="1"/>
      <charset val="238"/>
    </font>
    <font>
      <sz val="14"/>
      <color rgb="FFFFFFFF"/>
      <name val="Cambria"/>
      <family val="1"/>
      <charset val="238"/>
    </font>
    <font>
      <sz val="14"/>
      <name val="Cambria"/>
      <family val="1"/>
      <charset val="238"/>
    </font>
    <font>
      <b/>
      <u/>
      <sz val="14"/>
      <color theme="1"/>
      <name val="Cambria"/>
      <family val="1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</font>
    <font>
      <b/>
      <i/>
      <sz val="12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6"/>
      <color theme="1"/>
      <name val="Cambria"/>
      <family val="1"/>
      <charset val="238"/>
    </font>
    <font>
      <b/>
      <i/>
      <u/>
      <sz val="18"/>
      <color rgb="FF0070C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u/>
      <sz val="14"/>
      <color rgb="FF0070C0"/>
      <name val="Calibri"/>
      <family val="2"/>
      <charset val="238"/>
    </font>
    <font>
      <b/>
      <i/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8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28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6"/>
      <color rgb="FFFFFFFF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0000"/>
        <bgColor rgb="FFC00000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FAC090"/>
      </patternFill>
    </fill>
    <fill>
      <patternFill patternType="solid">
        <fgColor rgb="FFCCFFCC"/>
        <bgColor rgb="FFCCFFFF"/>
      </patternFill>
    </fill>
    <fill>
      <patternFill patternType="solid">
        <fgColor theme="9" tint="0.39988402966399123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00B05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02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0" xfId="0" applyFont="1" applyBorder="1" applyAlignment="1">
      <alignment horizontal="right"/>
    </xf>
    <xf numFmtId="0" fontId="20" fillId="2" borderId="30" xfId="0" applyFont="1" applyFill="1" applyBorder="1" applyAlignment="1">
      <alignment horizontal="center"/>
    </xf>
    <xf numFmtId="0" fontId="22" fillId="0" borderId="30" xfId="0" applyFont="1" applyBorder="1" applyAlignment="1">
      <alignment horizontal="right"/>
    </xf>
    <xf numFmtId="0" fontId="22" fillId="0" borderId="30" xfId="0" applyFont="1" applyBorder="1"/>
    <xf numFmtId="0" fontId="23" fillId="0" borderId="30" xfId="0" applyFont="1" applyBorder="1"/>
    <xf numFmtId="2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47" fontId="22" fillId="0" borderId="30" xfId="0" applyNumberFormat="1" applyFont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24" fillId="0" borderId="30" xfId="0" applyFont="1" applyBorder="1" applyAlignment="1">
      <alignment horizontal="right"/>
    </xf>
    <xf numFmtId="0" fontId="24" fillId="0" borderId="30" xfId="0" applyFont="1" applyBorder="1"/>
    <xf numFmtId="47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right"/>
    </xf>
    <xf numFmtId="0" fontId="18" fillId="0" borderId="30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horizontal="center"/>
    </xf>
    <xf numFmtId="0" fontId="25" fillId="0" borderId="30" xfId="0" applyFont="1" applyBorder="1" applyAlignment="1">
      <alignment horizontal="right"/>
    </xf>
    <xf numFmtId="0" fontId="27" fillId="2" borderId="30" xfId="0" applyFont="1" applyFill="1" applyBorder="1" applyAlignment="1">
      <alignment horizontal="center"/>
    </xf>
    <xf numFmtId="0" fontId="28" fillId="0" borderId="30" xfId="0" applyFont="1" applyBorder="1" applyAlignment="1">
      <alignment horizontal="right"/>
    </xf>
    <xf numFmtId="0" fontId="28" fillId="0" borderId="30" xfId="0" applyFont="1" applyBorder="1"/>
    <xf numFmtId="2" fontId="22" fillId="0" borderId="30" xfId="0" applyNumberFormat="1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9" fillId="0" borderId="30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19" fillId="0" borderId="30" xfId="0" applyFont="1" applyBorder="1" applyAlignment="1">
      <alignment horizontal="center"/>
    </xf>
    <xf numFmtId="0" fontId="27" fillId="0" borderId="0" xfId="0" applyFont="1"/>
    <xf numFmtId="0" fontId="17" fillId="0" borderId="30" xfId="0" applyFont="1" applyBorder="1"/>
    <xf numFmtId="0" fontId="33" fillId="0" borderId="30" xfId="0" applyFont="1" applyBorder="1" applyAlignment="1">
      <alignment horizontal="center"/>
    </xf>
    <xf numFmtId="47" fontId="33" fillId="0" borderId="30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2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0" borderId="0" xfId="0" applyFont="1"/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39" fillId="0" borderId="31" xfId="0" applyFont="1" applyBorder="1" applyAlignment="1">
      <alignment horizontal="center"/>
    </xf>
    <xf numFmtId="0" fontId="40" fillId="5" borderId="30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8" fillId="5" borderId="32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3" fontId="39" fillId="0" borderId="33" xfId="0" applyNumberFormat="1" applyFont="1" applyBorder="1" applyAlignment="1" applyProtection="1">
      <alignment horizontal="center" vertical="center"/>
      <protection locked="0"/>
    </xf>
    <xf numFmtId="0" fontId="44" fillId="6" borderId="32" xfId="0" applyFont="1" applyFill="1" applyBorder="1" applyAlignment="1">
      <alignment horizontal="center" vertical="center"/>
    </xf>
    <xf numFmtId="0" fontId="44" fillId="6" borderId="34" xfId="0" applyFont="1" applyFill="1" applyBorder="1" applyAlignment="1">
      <alignment horizontal="center" vertical="center"/>
    </xf>
    <xf numFmtId="0" fontId="44" fillId="6" borderId="33" xfId="0" applyFont="1" applyFill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45" fillId="0" borderId="34" xfId="0" applyFont="1" applyBorder="1" applyAlignment="1" applyProtection="1">
      <alignment horizontal="center" vertical="center"/>
      <protection locked="0"/>
    </xf>
    <xf numFmtId="0" fontId="39" fillId="0" borderId="33" xfId="0" applyFont="1" applyBorder="1" applyAlignment="1">
      <alignment horizontal="center" vertical="center"/>
    </xf>
    <xf numFmtId="0" fontId="39" fillId="7" borderId="32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43" fillId="0" borderId="0" xfId="0" applyFont="1"/>
    <xf numFmtId="0" fontId="45" fillId="0" borderId="34" xfId="0" applyFont="1" applyBorder="1" applyAlignment="1">
      <alignment horizontal="center" vertical="center"/>
    </xf>
    <xf numFmtId="0" fontId="39" fillId="6" borderId="32" xfId="0" applyFont="1" applyFill="1" applyBorder="1" applyAlignment="1">
      <alignment horizontal="center" vertical="center"/>
    </xf>
    <xf numFmtId="0" fontId="39" fillId="6" borderId="34" xfId="0" applyFont="1" applyFill="1" applyBorder="1" applyAlignment="1">
      <alignment horizontal="center" vertical="center"/>
    </xf>
    <xf numFmtId="0" fontId="39" fillId="6" borderId="33" xfId="0" applyFont="1" applyFill="1" applyBorder="1" applyAlignment="1">
      <alignment horizontal="center" vertical="center"/>
    </xf>
    <xf numFmtId="0" fontId="47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17" fillId="0" borderId="0" xfId="0" applyFont="1" applyAlignment="1">
      <alignment horizontal="left" vertical="center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36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37" fillId="0" borderId="0" xfId="0" applyFont="1" applyAlignment="1">
      <alignment vertical="center"/>
    </xf>
    <xf numFmtId="0" fontId="18" fillId="2" borderId="0" xfId="0" applyFont="1" applyFill="1"/>
    <xf numFmtId="0" fontId="17" fillId="2" borderId="0" xfId="0" applyFont="1" applyFill="1"/>
    <xf numFmtId="0" fontId="17" fillId="8" borderId="0" xfId="0" applyFont="1" applyFill="1"/>
    <xf numFmtId="0" fontId="17" fillId="9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7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58" fillId="10" borderId="36" xfId="0" applyFont="1" applyFill="1" applyBorder="1" applyAlignment="1" applyProtection="1">
      <alignment horizontal="left"/>
      <protection locked="0"/>
    </xf>
    <xf numFmtId="0" fontId="59" fillId="10" borderId="37" xfId="0" applyFont="1" applyFill="1" applyBorder="1" applyProtection="1">
      <protection locked="0"/>
    </xf>
    <xf numFmtId="0" fontId="60" fillId="10" borderId="37" xfId="0" applyFont="1" applyFill="1" applyBorder="1"/>
    <xf numFmtId="165" fontId="59" fillId="10" borderId="37" xfId="0" applyNumberFormat="1" applyFont="1" applyFill="1" applyBorder="1" applyProtection="1">
      <protection locked="0"/>
    </xf>
    <xf numFmtId="0" fontId="59" fillId="10" borderId="37" xfId="0" applyFont="1" applyFill="1" applyBorder="1" applyAlignment="1" applyProtection="1">
      <alignment horizontal="right"/>
      <protection locked="0"/>
    </xf>
    <xf numFmtId="0" fontId="60" fillId="0" borderId="37" xfId="0" applyFont="1" applyBorder="1" applyProtection="1">
      <protection locked="0"/>
    </xf>
    <xf numFmtId="0" fontId="0" fillId="0" borderId="37" xfId="0" applyBorder="1"/>
    <xf numFmtId="0" fontId="61" fillId="10" borderId="37" xfId="0" applyFont="1" applyFill="1" applyBorder="1" applyProtection="1">
      <protection locked="0"/>
    </xf>
    <xf numFmtId="0" fontId="8" fillId="10" borderId="37" xfId="0" applyFont="1" applyFill="1" applyBorder="1" applyProtection="1">
      <protection locked="0"/>
    </xf>
    <xf numFmtId="2" fontId="8" fillId="10" borderId="37" xfId="0" applyNumberFormat="1" applyFont="1" applyFill="1" applyBorder="1" applyAlignment="1" applyProtection="1">
      <alignment horizontal="right"/>
      <protection locked="0"/>
    </xf>
    <xf numFmtId="0" fontId="8" fillId="10" borderId="37" xfId="0" applyFont="1" applyFill="1" applyBorder="1" applyAlignment="1" applyProtection="1">
      <alignment horizontal="right"/>
      <protection locked="0"/>
    </xf>
    <xf numFmtId="166" fontId="8" fillId="10" borderId="38" xfId="0" applyNumberFormat="1" applyFont="1" applyFill="1" applyBorder="1" applyAlignment="1" applyProtection="1">
      <alignment horizontal="left"/>
      <protection locked="0"/>
    </xf>
    <xf numFmtId="0" fontId="58" fillId="10" borderId="39" xfId="0" applyFont="1" applyFill="1" applyBorder="1" applyAlignment="1" applyProtection="1">
      <alignment horizontal="left"/>
      <protection locked="0"/>
    </xf>
    <xf numFmtId="0" fontId="60" fillId="10" borderId="0" xfId="0" applyFont="1" applyFill="1" applyProtection="1">
      <protection locked="0"/>
    </xf>
    <xf numFmtId="0" fontId="59" fillId="10" borderId="0" xfId="0" applyFont="1" applyFill="1" applyProtection="1">
      <protection locked="0"/>
    </xf>
    <xf numFmtId="0" fontId="60" fillId="10" borderId="0" xfId="0" applyFont="1" applyFill="1"/>
    <xf numFmtId="165" fontId="59" fillId="10" borderId="0" xfId="0" applyNumberFormat="1" applyFont="1" applyFill="1" applyProtection="1">
      <protection locked="0"/>
    </xf>
    <xf numFmtId="0" fontId="59" fillId="10" borderId="0" xfId="0" applyFont="1" applyFill="1" applyAlignment="1" applyProtection="1">
      <alignment horizontal="right"/>
      <protection locked="0"/>
    </xf>
    <xf numFmtId="0" fontId="60" fillId="0" borderId="0" xfId="0" applyFont="1" applyProtection="1">
      <protection locked="0"/>
    </xf>
    <xf numFmtId="0" fontId="8" fillId="10" borderId="0" xfId="0" applyFont="1" applyFill="1" applyProtection="1">
      <protection locked="0"/>
    </xf>
    <xf numFmtId="2" fontId="8" fillId="10" borderId="0" xfId="0" applyNumberFormat="1" applyFont="1" applyFill="1" applyAlignment="1" applyProtection="1">
      <alignment horizontal="right"/>
      <protection locked="0"/>
    </xf>
    <xf numFmtId="0" fontId="8" fillId="10" borderId="0" xfId="0" applyFont="1" applyFill="1" applyAlignment="1" applyProtection="1">
      <alignment horizontal="right"/>
      <protection locked="0"/>
    </xf>
    <xf numFmtId="0" fontId="61" fillId="10" borderId="0" xfId="0" applyFont="1" applyFill="1" applyProtection="1">
      <protection locked="0"/>
    </xf>
    <xf numFmtId="166" fontId="8" fillId="10" borderId="40" xfId="0" applyNumberFormat="1" applyFont="1" applyFill="1" applyBorder="1" applyAlignment="1" applyProtection="1">
      <alignment horizontal="left"/>
      <protection locked="0"/>
    </xf>
    <xf numFmtId="0" fontId="57" fillId="10" borderId="39" xfId="0" applyFont="1" applyFill="1" applyBorder="1" applyAlignment="1" applyProtection="1">
      <alignment horizontal="left"/>
      <protection locked="0"/>
    </xf>
    <xf numFmtId="0" fontId="0" fillId="10" borderId="0" xfId="0" applyFill="1" applyProtection="1">
      <protection locked="0"/>
    </xf>
    <xf numFmtId="0" fontId="57" fillId="0" borderId="0" xfId="0" applyFont="1"/>
    <xf numFmtId="165" fontId="0" fillId="0" borderId="0" xfId="0" applyNumberFormat="1" applyProtection="1">
      <protection locked="0"/>
    </xf>
    <xf numFmtId="1" fontId="8" fillId="10" borderId="0" xfId="0" applyNumberFormat="1" applyFont="1" applyFill="1" applyProtection="1">
      <protection locked="0"/>
    </xf>
    <xf numFmtId="0" fontId="57" fillId="0" borderId="0" xfId="0" applyFont="1" applyAlignment="1" applyProtection="1">
      <alignment horizontal="left"/>
      <protection locked="0"/>
    </xf>
    <xf numFmtId="1" fontId="8" fillId="10" borderId="0" xfId="0" applyNumberFormat="1" applyFont="1" applyFill="1" applyAlignment="1" applyProtection="1">
      <alignment horizontal="right"/>
      <protection locked="0"/>
    </xf>
    <xf numFmtId="0" fontId="57" fillId="9" borderId="16" xfId="0" applyFont="1" applyFill="1" applyBorder="1" applyAlignment="1">
      <alignment horizontal="center"/>
    </xf>
    <xf numFmtId="0" fontId="57" fillId="10" borderId="24" xfId="0" applyFont="1" applyFill="1" applyBorder="1" applyAlignment="1">
      <alignment horizontal="center"/>
    </xf>
    <xf numFmtId="1" fontId="57" fillId="9" borderId="24" xfId="0" applyNumberFormat="1" applyFont="1" applyFill="1" applyBorder="1" applyAlignment="1">
      <alignment horizontal="center"/>
    </xf>
    <xf numFmtId="165" fontId="57" fillId="10" borderId="24" xfId="0" applyNumberFormat="1" applyFont="1" applyFill="1" applyBorder="1" applyAlignment="1">
      <alignment horizontal="center"/>
    </xf>
    <xf numFmtId="2" fontId="57" fillId="10" borderId="24" xfId="0" applyNumberFormat="1" applyFont="1" applyFill="1" applyBorder="1" applyAlignment="1">
      <alignment horizontal="center"/>
    </xf>
    <xf numFmtId="0" fontId="57" fillId="10" borderId="21" xfId="0" applyFont="1" applyFill="1" applyBorder="1" applyAlignment="1">
      <alignment horizontal="center"/>
    </xf>
    <xf numFmtId="0" fontId="57" fillId="10" borderId="19" xfId="0" applyFont="1" applyFill="1" applyBorder="1" applyAlignment="1">
      <alignment horizontal="center"/>
    </xf>
    <xf numFmtId="1" fontId="57" fillId="9" borderId="19" xfId="0" applyNumberFormat="1" applyFont="1" applyFill="1" applyBorder="1" applyAlignment="1">
      <alignment horizontal="center"/>
    </xf>
    <xf numFmtId="165" fontId="57" fillId="10" borderId="19" xfId="0" applyNumberFormat="1" applyFont="1" applyFill="1" applyBorder="1" applyAlignment="1">
      <alignment horizontal="center"/>
    </xf>
    <xf numFmtId="2" fontId="57" fillId="10" borderId="19" xfId="0" applyNumberFormat="1" applyFont="1" applyFill="1" applyBorder="1" applyAlignment="1">
      <alignment horizontal="center"/>
    </xf>
    <xf numFmtId="0" fontId="62" fillId="9" borderId="16" xfId="0" applyFont="1" applyFill="1" applyBorder="1" applyAlignment="1">
      <alignment horizontal="center"/>
    </xf>
    <xf numFmtId="0" fontId="62" fillId="10" borderId="43" xfId="0" applyFont="1" applyFill="1" applyBorder="1" applyAlignment="1">
      <alignment horizontal="center"/>
    </xf>
    <xf numFmtId="0" fontId="0" fillId="0" borderId="30" xfId="0" applyBorder="1" applyProtection="1">
      <protection locked="0"/>
    </xf>
    <xf numFmtId="0" fontId="57" fillId="10" borderId="30" xfId="0" applyFont="1" applyFill="1" applyBorder="1" applyAlignment="1" applyProtection="1">
      <alignment horizontal="center"/>
      <protection locked="0"/>
    </xf>
    <xf numFmtId="0" fontId="57" fillId="0" borderId="30" xfId="0" applyFont="1" applyBorder="1" applyAlignment="1" applyProtection="1">
      <alignment horizontal="center"/>
      <protection locked="0"/>
    </xf>
    <xf numFmtId="0" fontId="62" fillId="10" borderId="27" xfId="0" applyFont="1" applyFill="1" applyBorder="1" applyAlignment="1">
      <alignment horizontal="center"/>
    </xf>
    <xf numFmtId="0" fontId="0" fillId="0" borderId="26" xfId="0" applyBorder="1" applyProtection="1">
      <protection locked="0"/>
    </xf>
    <xf numFmtId="0" fontId="57" fillId="10" borderId="26" xfId="0" applyFont="1" applyFill="1" applyBorder="1" applyAlignment="1" applyProtection="1">
      <alignment horizontal="center"/>
      <protection locked="0"/>
    </xf>
    <xf numFmtId="0" fontId="57" fillId="0" borderId="26" xfId="0" applyFont="1" applyBorder="1" applyAlignment="1" applyProtection="1">
      <alignment horizontal="center"/>
      <protection locked="0"/>
    </xf>
    <xf numFmtId="0" fontId="57" fillId="10" borderId="30" xfId="0" applyFont="1" applyFill="1" applyBorder="1" applyProtection="1">
      <protection locked="0"/>
    </xf>
    <xf numFmtId="0" fontId="57" fillId="10" borderId="26" xfId="0" applyFont="1" applyFill="1" applyBorder="1" applyProtection="1"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1" fontId="0" fillId="0" borderId="30" xfId="0" applyNumberFormat="1" applyBorder="1" applyAlignment="1" applyProtection="1">
      <alignment horizontal="right"/>
      <protection locked="0"/>
    </xf>
    <xf numFmtId="2" fontId="0" fillId="0" borderId="30" xfId="0" applyNumberFormat="1" applyBorder="1" applyAlignment="1" applyProtection="1">
      <alignment horizontal="left"/>
      <protection locked="0"/>
    </xf>
    <xf numFmtId="2" fontId="0" fillId="0" borderId="30" xfId="0" applyNumberFormat="1" applyBorder="1" applyAlignment="1" applyProtection="1">
      <alignment horizontal="right"/>
      <protection locked="0"/>
    </xf>
    <xf numFmtId="2" fontId="0" fillId="0" borderId="44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right"/>
      <protection locked="0"/>
    </xf>
    <xf numFmtId="0" fontId="57" fillId="0" borderId="26" xfId="0" applyFont="1" applyBorder="1" applyProtection="1">
      <protection locked="0"/>
    </xf>
    <xf numFmtId="2" fontId="0" fillId="0" borderId="26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left"/>
      <protection locked="0"/>
    </xf>
    <xf numFmtId="0" fontId="62" fillId="9" borderId="28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1" fontId="57" fillId="9" borderId="14" xfId="0" applyNumberFormat="1" applyFont="1" applyFill="1" applyBorder="1" applyAlignment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0" fontId="57" fillId="0" borderId="14" xfId="0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left"/>
      <protection locked="0"/>
    </xf>
    <xf numFmtId="2" fontId="0" fillId="0" borderId="14" xfId="0" applyNumberFormat="1" applyBorder="1" applyAlignment="1" applyProtection="1">
      <alignment horizontal="righ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2" fontId="0" fillId="0" borderId="26" xfId="0" applyNumberFormat="1" applyBorder="1" applyProtection="1">
      <protection locked="0"/>
    </xf>
    <xf numFmtId="0" fontId="57" fillId="10" borderId="45" xfId="0" applyFont="1" applyFill="1" applyBorder="1" applyAlignment="1" applyProtection="1">
      <alignment horizontal="left"/>
      <protection locked="0"/>
    </xf>
    <xf numFmtId="0" fontId="57" fillId="0" borderId="1" xfId="0" applyFont="1" applyBorder="1" applyAlignment="1" applyProtection="1">
      <alignment horizontal="left"/>
      <protection locked="0"/>
    </xf>
    <xf numFmtId="0" fontId="57" fillId="0" borderId="1" xfId="0" applyFont="1" applyBorder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8" fillId="10" borderId="1" xfId="0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Alignment="1" applyProtection="1">
      <alignment horizontal="right"/>
      <protection locked="0"/>
    </xf>
    <xf numFmtId="1" fontId="8" fillId="10" borderId="1" xfId="0" applyNumberFormat="1" applyFont="1" applyFill="1" applyBorder="1" applyAlignment="1" applyProtection="1">
      <alignment horizontal="right"/>
      <protection locked="0"/>
    </xf>
    <xf numFmtId="0" fontId="61" fillId="10" borderId="1" xfId="0" applyFont="1" applyFill="1" applyBorder="1" applyProtection="1">
      <protection locked="0"/>
    </xf>
    <xf numFmtId="166" fontId="8" fillId="10" borderId="6" xfId="0" applyNumberFormat="1" applyFont="1" applyFill="1" applyBorder="1" applyAlignment="1" applyProtection="1">
      <alignment horizontal="left"/>
      <protection locked="0"/>
    </xf>
    <xf numFmtId="1" fontId="0" fillId="0" borderId="30" xfId="0" applyNumberFormat="1" applyBorder="1" applyAlignment="1" applyProtection="1">
      <alignment horizontal="center"/>
      <protection locked="0"/>
    </xf>
    <xf numFmtId="2" fontId="0" fillId="0" borderId="44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38" fillId="0" borderId="30" xfId="0" applyFont="1" applyBorder="1" applyAlignment="1">
      <alignment horizontal="center"/>
    </xf>
    <xf numFmtId="0" fontId="40" fillId="3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3" fontId="39" fillId="0" borderId="30" xfId="0" applyNumberFormat="1" applyFont="1" applyBorder="1" applyAlignment="1" applyProtection="1">
      <alignment horizontal="center" vertical="center"/>
      <protection locked="0"/>
    </xf>
    <xf numFmtId="0" fontId="44" fillId="6" borderId="30" xfId="0" applyFont="1" applyFill="1" applyBorder="1" applyAlignment="1">
      <alignment horizontal="center" vertical="center"/>
    </xf>
    <xf numFmtId="0" fontId="45" fillId="0" borderId="30" xfId="0" applyFont="1" applyBorder="1" applyAlignment="1" applyProtection="1">
      <alignment horizontal="center" vertical="center"/>
      <protection locked="0"/>
    </xf>
    <xf numFmtId="0" fontId="45" fillId="0" borderId="30" xfId="0" applyFont="1" applyBorder="1" applyAlignment="1">
      <alignment horizontal="center" vertical="center"/>
    </xf>
    <xf numFmtId="0" fontId="39" fillId="6" borderId="3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8" fillId="0" borderId="16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8" fillId="0" borderId="47" xfId="0" applyFont="1" applyBorder="1" applyAlignment="1">
      <alignment horizontal="center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40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43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39" fillId="3" borderId="32" xfId="0" applyFont="1" applyFill="1" applyBorder="1" applyAlignment="1">
      <alignment horizontal="center" vertical="center"/>
    </xf>
    <xf numFmtId="0" fontId="39" fillId="3" borderId="34" xfId="0" applyFont="1" applyFill="1" applyBorder="1" applyAlignment="1">
      <alignment horizontal="center" vertical="center"/>
    </xf>
    <xf numFmtId="0" fontId="39" fillId="3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0" borderId="0" xfId="0" applyFont="1"/>
    <xf numFmtId="14" fontId="23" fillId="0" borderId="0" xfId="0" applyNumberFormat="1" applyFont="1"/>
    <xf numFmtId="14" fontId="39" fillId="0" borderId="0" xfId="0" applyNumberFormat="1" applyFont="1"/>
    <xf numFmtId="0" fontId="39" fillId="0" borderId="0" xfId="0" applyFont="1"/>
    <xf numFmtId="0" fontId="6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7" fillId="5" borderId="51" xfId="0" applyFont="1" applyFill="1" applyBorder="1"/>
    <xf numFmtId="0" fontId="57" fillId="5" borderId="52" xfId="0" applyFont="1" applyFill="1" applyBorder="1"/>
    <xf numFmtId="21" fontId="57" fillId="5" borderId="53" xfId="0" applyNumberFormat="1" applyFont="1" applyFill="1" applyBorder="1" applyAlignment="1">
      <alignment horizontal="right"/>
    </xf>
    <xf numFmtId="0" fontId="0" fillId="0" borderId="28" xfId="0" applyBorder="1"/>
    <xf numFmtId="0" fontId="0" fillId="0" borderId="30" xfId="0" applyBorder="1"/>
    <xf numFmtId="20" fontId="0" fillId="0" borderId="44" xfId="0" applyNumberFormat="1" applyBorder="1"/>
    <xf numFmtId="0" fontId="0" fillId="0" borderId="43" xfId="0" applyBorder="1"/>
    <xf numFmtId="167" fontId="0" fillId="0" borderId="44" xfId="0" applyNumberFormat="1" applyBorder="1" applyAlignment="1">
      <alignment horizontal="right"/>
    </xf>
    <xf numFmtId="0" fontId="0" fillId="0" borderId="27" xfId="0" applyBorder="1"/>
    <xf numFmtId="0" fontId="0" fillId="0" borderId="26" xfId="0" applyBorder="1"/>
    <xf numFmtId="167" fontId="0" fillId="0" borderId="8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0" fontId="69" fillId="5" borderId="46" xfId="0" applyFont="1" applyFill="1" applyBorder="1" applyAlignment="1">
      <alignment horizontal="center" vertical="center"/>
    </xf>
    <xf numFmtId="0" fontId="63" fillId="0" borderId="28" xfId="0" applyFont="1" applyBorder="1"/>
    <xf numFmtId="0" fontId="63" fillId="0" borderId="43" xfId="0" applyFont="1" applyBorder="1"/>
    <xf numFmtId="0" fontId="63" fillId="0" borderId="27" xfId="0" applyFont="1" applyBorder="1"/>
    <xf numFmtId="0" fontId="63" fillId="0" borderId="26" xfId="0" applyFont="1" applyBorder="1"/>
    <xf numFmtId="0" fontId="63" fillId="0" borderId="0" xfId="0" applyFont="1"/>
    <xf numFmtId="0" fontId="63" fillId="0" borderId="0" xfId="0" applyFont="1" applyAlignment="1">
      <alignment horizontal="left" vertical="center"/>
    </xf>
    <xf numFmtId="1" fontId="63" fillId="0" borderId="0" xfId="0" applyNumberFormat="1" applyFont="1" applyAlignment="1">
      <alignment horizontal="right"/>
    </xf>
    <xf numFmtId="0" fontId="57" fillId="0" borderId="0" xfId="0" applyFont="1" applyAlignment="1">
      <alignment vertical="center"/>
    </xf>
    <xf numFmtId="0" fontId="0" fillId="0" borderId="0" xfId="0" applyAlignment="1">
      <alignment horizontal="right"/>
    </xf>
    <xf numFmtId="1" fontId="63" fillId="0" borderId="8" xfId="0" applyNumberFormat="1" applyFont="1" applyBorder="1" applyAlignment="1">
      <alignment horizontal="right"/>
    </xf>
    <xf numFmtId="0" fontId="0" fillId="0" borderId="29" xfId="0" applyBorder="1"/>
    <xf numFmtId="0" fontId="0" fillId="0" borderId="54" xfId="0" applyBorder="1"/>
    <xf numFmtId="167" fontId="0" fillId="0" borderId="55" xfId="0" applyNumberFormat="1" applyBorder="1" applyAlignment="1">
      <alignment horizontal="right"/>
    </xf>
    <xf numFmtId="0" fontId="57" fillId="0" borderId="0" xfId="0" applyFont="1" applyAlignment="1">
      <alignment horizontal="center" vertical="center"/>
    </xf>
    <xf numFmtId="0" fontId="72" fillId="0" borderId="30" xfId="0" applyFont="1" applyBorder="1" applyAlignment="1">
      <alignment horizontal="right"/>
    </xf>
    <xf numFmtId="0" fontId="74" fillId="0" borderId="30" xfId="0" applyFont="1" applyBorder="1"/>
    <xf numFmtId="2" fontId="74" fillId="0" borderId="30" xfId="0" applyNumberFormat="1" applyFont="1" applyBorder="1" applyAlignment="1">
      <alignment horizontal="center"/>
    </xf>
    <xf numFmtId="0" fontId="74" fillId="0" borderId="30" xfId="0" applyFont="1" applyBorder="1" applyAlignment="1">
      <alignment horizontal="center"/>
    </xf>
    <xf numFmtId="47" fontId="74" fillId="0" borderId="30" xfId="0" applyNumberFormat="1" applyFont="1" applyBorder="1" applyAlignment="1">
      <alignment horizontal="center"/>
    </xf>
    <xf numFmtId="0" fontId="74" fillId="0" borderId="30" xfId="0" applyFont="1" applyBorder="1" applyAlignment="1">
      <alignment horizontal="right"/>
    </xf>
    <xf numFmtId="0" fontId="75" fillId="0" borderId="30" xfId="0" applyFont="1" applyBorder="1" applyAlignment="1">
      <alignment horizontal="center"/>
    </xf>
    <xf numFmtId="0" fontId="74" fillId="12" borderId="30" xfId="0" applyFont="1" applyFill="1" applyBorder="1" applyAlignment="1">
      <alignment horizontal="center"/>
    </xf>
    <xf numFmtId="0" fontId="70" fillId="0" borderId="30" xfId="0" applyFont="1" applyBorder="1" applyAlignment="1">
      <alignment horizontal="center"/>
    </xf>
    <xf numFmtId="0" fontId="78" fillId="0" borderId="30" xfId="0" applyFont="1" applyBorder="1" applyAlignment="1">
      <alignment horizontal="right"/>
    </xf>
    <xf numFmtId="0" fontId="79" fillId="0" borderId="30" xfId="0" applyFont="1" applyBorder="1" applyAlignment="1">
      <alignment horizontal="right"/>
    </xf>
    <xf numFmtId="0" fontId="70" fillId="11" borderId="30" xfId="0" applyFont="1" applyFill="1" applyBorder="1" applyAlignment="1">
      <alignment horizontal="center"/>
    </xf>
    <xf numFmtId="47" fontId="74" fillId="0" borderId="30" xfId="0" applyNumberFormat="1" applyFont="1" applyBorder="1"/>
    <xf numFmtId="0" fontId="74" fillId="0" borderId="30" xfId="0" applyFont="1" applyBorder="1" applyAlignment="1">
      <alignment vertical="center"/>
    </xf>
    <xf numFmtId="47" fontId="74" fillId="0" borderId="30" xfId="0" applyNumberFormat="1" applyFont="1" applyBorder="1" applyAlignment="1">
      <alignment vertical="center"/>
    </xf>
    <xf numFmtId="0" fontId="36" fillId="0" borderId="0" xfId="0" applyFont="1" applyAlignment="1">
      <alignment horizontal="left"/>
    </xf>
    <xf numFmtId="0" fontId="39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47" fontId="81" fillId="0" borderId="30" xfId="0" applyNumberFormat="1" applyFont="1" applyBorder="1" applyAlignment="1">
      <alignment horizontal="center"/>
    </xf>
    <xf numFmtId="0" fontId="82" fillId="0" borderId="30" xfId="0" applyFont="1" applyBorder="1" applyAlignment="1">
      <alignment horizontal="center"/>
    </xf>
    <xf numFmtId="47" fontId="82" fillId="0" borderId="30" xfId="0" applyNumberFormat="1" applyFont="1" applyBorder="1" applyAlignment="1">
      <alignment horizontal="center"/>
    </xf>
    <xf numFmtId="165" fontId="82" fillId="0" borderId="30" xfId="0" applyNumberFormat="1" applyFont="1" applyBorder="1" applyAlignment="1">
      <alignment horizontal="center"/>
    </xf>
    <xf numFmtId="165" fontId="74" fillId="0" borderId="30" xfId="0" applyNumberFormat="1" applyFont="1" applyBorder="1" applyAlignment="1">
      <alignment horizontal="center"/>
    </xf>
    <xf numFmtId="0" fontId="79" fillId="13" borderId="30" xfId="0" applyFont="1" applyFill="1" applyBorder="1" applyAlignment="1">
      <alignment horizontal="center"/>
    </xf>
    <xf numFmtId="0" fontId="70" fillId="14" borderId="30" xfId="0" applyFont="1" applyFill="1" applyBorder="1" applyAlignment="1">
      <alignment horizontal="center"/>
    </xf>
    <xf numFmtId="0" fontId="79" fillId="15" borderId="30" xfId="0" applyFont="1" applyFill="1" applyBorder="1" applyAlignment="1">
      <alignment horizontal="center"/>
    </xf>
    <xf numFmtId="0" fontId="77" fillId="15" borderId="30" xfId="0" applyFont="1" applyFill="1" applyBorder="1" applyAlignment="1">
      <alignment horizontal="center"/>
    </xf>
    <xf numFmtId="0" fontId="83" fillId="0" borderId="30" xfId="0" applyFont="1" applyBorder="1" applyAlignment="1">
      <alignment horizontal="right"/>
    </xf>
    <xf numFmtId="0" fontId="72" fillId="0" borderId="30" xfId="0" applyFont="1" applyBorder="1" applyAlignment="1">
      <alignment horizontal="center"/>
    </xf>
    <xf numFmtId="0" fontId="76" fillId="0" borderId="30" xfId="0" applyFont="1" applyBorder="1" applyAlignment="1">
      <alignment horizontal="center"/>
    </xf>
    <xf numFmtId="0" fontId="79" fillId="0" borderId="30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9" fillId="0" borderId="30" xfId="0" applyFont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7" borderId="30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23" fillId="16" borderId="30" xfId="0" applyFont="1" applyFill="1" applyBorder="1" applyAlignment="1">
      <alignment horizontal="center"/>
    </xf>
    <xf numFmtId="0" fontId="18" fillId="14" borderId="30" xfId="0" applyFont="1" applyFill="1" applyBorder="1" applyAlignment="1">
      <alignment horizontal="center"/>
    </xf>
    <xf numFmtId="0" fontId="34" fillId="14" borderId="30" xfId="0" applyFont="1" applyFill="1" applyBorder="1" applyAlignment="1">
      <alignment horizontal="center"/>
    </xf>
    <xf numFmtId="0" fontId="34" fillId="11" borderId="30" xfId="0" applyFont="1" applyFill="1" applyBorder="1" applyAlignment="1">
      <alignment horizontal="center"/>
    </xf>
    <xf numFmtId="0" fontId="18" fillId="11" borderId="30" xfId="0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/>
    </xf>
    <xf numFmtId="0" fontId="35" fillId="15" borderId="30" xfId="0" applyFont="1" applyFill="1" applyBorder="1" applyAlignment="1">
      <alignment horizontal="center"/>
    </xf>
    <xf numFmtId="0" fontId="78" fillId="0" borderId="30" xfId="0" applyFont="1" applyBorder="1" applyAlignment="1">
      <alignment horizontal="center"/>
    </xf>
    <xf numFmtId="0" fontId="85" fillId="0" borderId="7" xfId="0" applyFont="1" applyBorder="1" applyAlignment="1">
      <alignment vertical="top" wrapText="1"/>
    </xf>
    <xf numFmtId="0" fontId="85" fillId="0" borderId="8" xfId="0" applyFont="1" applyBorder="1" applyAlignment="1">
      <alignment vertical="top" wrapText="1"/>
    </xf>
    <xf numFmtId="0" fontId="86" fillId="0" borderId="23" xfId="0" applyFont="1" applyBorder="1" applyAlignment="1">
      <alignment vertical="center" wrapText="1"/>
    </xf>
    <xf numFmtId="0" fontId="84" fillId="0" borderId="16" xfId="0" applyFont="1" applyBorder="1" applyAlignment="1">
      <alignment vertical="center" wrapText="1"/>
    </xf>
    <xf numFmtId="0" fontId="84" fillId="0" borderId="13" xfId="0" applyFont="1" applyBorder="1" applyAlignment="1">
      <alignment vertical="center" wrapText="1"/>
    </xf>
    <xf numFmtId="0" fontId="86" fillId="0" borderId="16" xfId="0" applyFont="1" applyBorder="1" applyAlignment="1">
      <alignment vertical="center" wrapText="1"/>
    </xf>
    <xf numFmtId="0" fontId="87" fillId="0" borderId="13" xfId="0" applyFont="1" applyBorder="1" applyAlignment="1">
      <alignment horizontal="center" vertical="center" wrapText="1"/>
    </xf>
    <xf numFmtId="0" fontId="87" fillId="0" borderId="17" xfId="0" applyFont="1" applyBorder="1" applyAlignment="1">
      <alignment horizontal="center" vertical="center" wrapText="1"/>
    </xf>
    <xf numFmtId="0" fontId="70" fillId="0" borderId="0" xfId="0" applyFont="1" applyBorder="1"/>
    <xf numFmtId="2" fontId="70" fillId="0" borderId="0" xfId="0" applyNumberFormat="1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23" fillId="0" borderId="39" xfId="0" applyFont="1" applyBorder="1"/>
    <xf numFmtId="0" fontId="18" fillId="0" borderId="0" xfId="0" applyFont="1" applyBorder="1"/>
    <xf numFmtId="2" fontId="18" fillId="0" borderId="0" xfId="0" applyNumberFormat="1" applyFont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23" fillId="0" borderId="45" xfId="0" applyFont="1" applyBorder="1"/>
    <xf numFmtId="0" fontId="18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7" fillId="0" borderId="39" xfId="0" applyFont="1" applyBorder="1"/>
    <xf numFmtId="0" fontId="17" fillId="0" borderId="0" xfId="0" applyFont="1" applyBorder="1" applyAlignment="1">
      <alignment horizontal="center"/>
    </xf>
    <xf numFmtId="0" fontId="23" fillId="0" borderId="0" xfId="0" applyFont="1" applyBorder="1"/>
    <xf numFmtId="0" fontId="7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8" fillId="0" borderId="30" xfId="0" applyFont="1" applyBorder="1"/>
    <xf numFmtId="2" fontId="18" fillId="0" borderId="30" xfId="0" applyNumberFormat="1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47" fontId="0" fillId="0" borderId="30" xfId="0" applyNumberFormat="1" applyBorder="1"/>
    <xf numFmtId="0" fontId="70" fillId="0" borderId="30" xfId="0" applyFont="1" applyBorder="1"/>
    <xf numFmtId="2" fontId="70" fillId="0" borderId="30" xfId="0" applyNumberFormat="1" applyFont="1" applyBorder="1" applyAlignment="1">
      <alignment horizontal="center"/>
    </xf>
    <xf numFmtId="0" fontId="73" fillId="0" borderId="30" xfId="0" applyFont="1" applyBorder="1"/>
    <xf numFmtId="0" fontId="80" fillId="0" borderId="30" xfId="0" applyFont="1" applyBorder="1"/>
    <xf numFmtId="0" fontId="19" fillId="0" borderId="30" xfId="0" applyFont="1" applyBorder="1" applyAlignment="1">
      <alignment horizontal="right"/>
    </xf>
    <xf numFmtId="0" fontId="27" fillId="0" borderId="0" xfId="0" applyFont="1" applyBorder="1"/>
    <xf numFmtId="0" fontId="0" fillId="0" borderId="0" xfId="0" applyBorder="1"/>
    <xf numFmtId="0" fontId="36" fillId="0" borderId="0" xfId="0" applyFont="1" applyAlignment="1">
      <alignment horizontal="left"/>
    </xf>
    <xf numFmtId="0" fontId="0" fillId="0" borderId="24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4" xfId="0" applyBorder="1" applyProtection="1">
      <protection locked="0"/>
    </xf>
    <xf numFmtId="0" fontId="74" fillId="12" borderId="30" xfId="0" applyFont="1" applyFill="1" applyBorder="1"/>
    <xf numFmtId="0" fontId="74" fillId="12" borderId="30" xfId="0" applyFont="1" applyFill="1" applyBorder="1" applyAlignment="1">
      <alignment vertical="center"/>
    </xf>
    <xf numFmtId="0" fontId="23" fillId="12" borderId="30" xfId="0" applyFont="1" applyFill="1" applyBorder="1" applyAlignment="1">
      <alignment horizontal="center"/>
    </xf>
    <xf numFmtId="2" fontId="88" fillId="7" borderId="26" xfId="0" applyNumberFormat="1" applyFont="1" applyFill="1" applyBorder="1" applyAlignment="1" applyProtection="1">
      <alignment horizontal="center"/>
      <protection locked="0"/>
    </xf>
    <xf numFmtId="2" fontId="88" fillId="7" borderId="26" xfId="0" applyNumberFormat="1" applyFont="1" applyFill="1" applyBorder="1" applyAlignment="1">
      <alignment horizontal="center"/>
    </xf>
    <xf numFmtId="2" fontId="88" fillId="7" borderId="30" xfId="0" applyNumberFormat="1" applyFont="1" applyFill="1" applyBorder="1" applyAlignment="1">
      <alignment horizontal="center"/>
    </xf>
    <xf numFmtId="1" fontId="88" fillId="7" borderId="24" xfId="0" applyNumberFormat="1" applyFont="1" applyFill="1" applyBorder="1" applyAlignment="1" applyProtection="1">
      <alignment horizontal="center"/>
      <protection locked="0"/>
    </xf>
    <xf numFmtId="0" fontId="88" fillId="7" borderId="24" xfId="0" applyFont="1" applyFill="1" applyBorder="1" applyAlignment="1" applyProtection="1">
      <alignment horizontal="center"/>
      <protection locked="0"/>
    </xf>
    <xf numFmtId="1" fontId="88" fillId="7" borderId="30" xfId="0" applyNumberFormat="1" applyFont="1" applyFill="1" applyBorder="1" applyAlignment="1" applyProtection="1">
      <alignment horizontal="center"/>
      <protection locked="0"/>
    </xf>
    <xf numFmtId="1" fontId="88" fillId="7" borderId="26" xfId="0" applyNumberFormat="1" applyFont="1" applyFill="1" applyBorder="1" applyAlignment="1" applyProtection="1">
      <alignment horizontal="center"/>
      <protection locked="0"/>
    </xf>
    <xf numFmtId="2" fontId="88" fillId="7" borderId="24" xfId="0" applyNumberFormat="1" applyFont="1" applyFill="1" applyBorder="1" applyAlignment="1">
      <alignment horizontal="center"/>
    </xf>
    <xf numFmtId="17" fontId="88" fillId="0" borderId="26" xfId="0" applyNumberFormat="1" applyFont="1" applyBorder="1" applyAlignment="1">
      <alignment horizontal="center"/>
    </xf>
    <xf numFmtId="1" fontId="88" fillId="7" borderId="24" xfId="0" applyNumberFormat="1" applyFont="1" applyFill="1" applyBorder="1" applyAlignment="1">
      <alignment horizontal="center"/>
    </xf>
    <xf numFmtId="0" fontId="88" fillId="7" borderId="30" xfId="0" applyFont="1" applyFill="1" applyBorder="1" applyAlignment="1" applyProtection="1">
      <alignment horizontal="center"/>
      <protection locked="0"/>
    </xf>
    <xf numFmtId="2" fontId="88" fillId="17" borderId="44" xfId="0" applyNumberFormat="1" applyFont="1" applyFill="1" applyBorder="1" applyAlignment="1" applyProtection="1">
      <alignment horizontal="center"/>
      <protection locked="0"/>
    </xf>
    <xf numFmtId="2" fontId="88" fillId="17" borderId="26" xfId="0" applyNumberFormat="1" applyFont="1" applyFill="1" applyBorder="1" applyAlignment="1" applyProtection="1">
      <alignment horizontal="center"/>
      <protection locked="0"/>
    </xf>
    <xf numFmtId="0" fontId="88" fillId="7" borderId="26" xfId="0" applyFont="1" applyFill="1" applyBorder="1" applyAlignment="1" applyProtection="1">
      <alignment horizontal="center"/>
      <protection locked="0"/>
    </xf>
    <xf numFmtId="2" fontId="88" fillId="17" borderId="8" xfId="0" applyNumberFormat="1" applyFont="1" applyFill="1" applyBorder="1" applyAlignment="1" applyProtection="1">
      <alignment horizontal="center"/>
      <protection locked="0"/>
    </xf>
    <xf numFmtId="17" fontId="88" fillId="0" borderId="30" xfId="0" applyNumberFormat="1" applyFont="1" applyBorder="1" applyAlignment="1">
      <alignment horizontal="center"/>
    </xf>
    <xf numFmtId="0" fontId="88" fillId="0" borderId="30" xfId="0" applyFont="1" applyBorder="1" applyAlignment="1">
      <alignment horizontal="center"/>
    </xf>
    <xf numFmtId="16" fontId="88" fillId="0" borderId="30" xfId="0" applyNumberFormat="1" applyFont="1" applyBorder="1" applyAlignment="1">
      <alignment horizontal="center"/>
    </xf>
    <xf numFmtId="1" fontId="88" fillId="7" borderId="30" xfId="0" applyNumberFormat="1" applyFont="1" applyFill="1" applyBorder="1" applyAlignment="1">
      <alignment horizontal="center"/>
    </xf>
    <xf numFmtId="17" fontId="88" fillId="12" borderId="30" xfId="0" applyNumberFormat="1" applyFont="1" applyFill="1" applyBorder="1" applyAlignment="1">
      <alignment horizontal="center"/>
    </xf>
    <xf numFmtId="17" fontId="88" fillId="0" borderId="30" xfId="0" applyNumberFormat="1" applyFont="1" applyBorder="1" applyAlignment="1">
      <alignment horizontal="center" wrapText="1"/>
    </xf>
    <xf numFmtId="16" fontId="88" fillId="12" borderId="30" xfId="0" applyNumberFormat="1" applyFont="1" applyFill="1" applyBorder="1" applyAlignment="1">
      <alignment horizontal="center"/>
    </xf>
    <xf numFmtId="17" fontId="88" fillId="12" borderId="30" xfId="0" applyNumberFormat="1" applyFont="1" applyFill="1" applyBorder="1" applyAlignment="1">
      <alignment horizontal="center" wrapText="1"/>
    </xf>
    <xf numFmtId="0" fontId="62" fillId="9" borderId="57" xfId="0" applyFont="1" applyFill="1" applyBorder="1" applyAlignment="1">
      <alignment horizontal="center"/>
    </xf>
    <xf numFmtId="0" fontId="62" fillId="10" borderId="60" xfId="0" applyFont="1" applyFill="1" applyBorder="1" applyAlignment="1">
      <alignment horizontal="center"/>
    </xf>
    <xf numFmtId="0" fontId="62" fillId="10" borderId="58" xfId="0" applyFont="1" applyFill="1" applyBorder="1" applyAlignment="1">
      <alignment horizontal="center"/>
    </xf>
    <xf numFmtId="17" fontId="88" fillId="0" borderId="24" xfId="0" applyNumberFormat="1" applyFont="1" applyBorder="1" applyAlignment="1">
      <alignment horizontal="center"/>
    </xf>
    <xf numFmtId="0" fontId="88" fillId="0" borderId="24" xfId="0" applyFont="1" applyBorder="1" applyAlignment="1">
      <alignment horizontal="center"/>
    </xf>
    <xf numFmtId="16" fontId="88" fillId="0" borderId="24" xfId="0" applyNumberFormat="1" applyFont="1" applyBorder="1" applyAlignment="1">
      <alignment horizontal="center"/>
    </xf>
    <xf numFmtId="0" fontId="88" fillId="12" borderId="24" xfId="0" applyFont="1" applyFill="1" applyBorder="1" applyAlignment="1">
      <alignment horizontal="center"/>
    </xf>
    <xf numFmtId="0" fontId="88" fillId="12" borderId="17" xfId="0" applyFont="1" applyFill="1" applyBorder="1" applyAlignment="1">
      <alignment horizontal="center"/>
    </xf>
    <xf numFmtId="0" fontId="88" fillId="0" borderId="26" xfId="0" applyFont="1" applyBorder="1" applyAlignment="1">
      <alignment horizontal="center"/>
    </xf>
    <xf numFmtId="17" fontId="88" fillId="12" borderId="24" xfId="0" applyNumberFormat="1" applyFont="1" applyFill="1" applyBorder="1" applyAlignment="1">
      <alignment horizontal="center"/>
    </xf>
    <xf numFmtId="0" fontId="88" fillId="12" borderId="44" xfId="0" applyFont="1" applyFill="1" applyBorder="1" applyAlignment="1">
      <alignment horizontal="center"/>
    </xf>
    <xf numFmtId="16" fontId="88" fillId="12" borderId="24" xfId="0" applyNumberFormat="1" applyFont="1" applyFill="1" applyBorder="1" applyAlignment="1">
      <alignment horizontal="center"/>
    </xf>
    <xf numFmtId="17" fontId="88" fillId="12" borderId="26" xfId="0" applyNumberFormat="1" applyFont="1" applyFill="1" applyBorder="1" applyAlignment="1">
      <alignment horizontal="center"/>
    </xf>
    <xf numFmtId="17" fontId="88" fillId="0" borderId="24" xfId="0" applyNumberFormat="1" applyFont="1" applyBorder="1" applyAlignment="1">
      <alignment horizontal="center" wrapText="1"/>
    </xf>
    <xf numFmtId="0" fontId="88" fillId="12" borderId="17" xfId="0" applyFont="1" applyFill="1" applyBorder="1" applyAlignment="1">
      <alignment horizontal="center" wrapText="1"/>
    </xf>
    <xf numFmtId="0" fontId="88" fillId="0" borderId="24" xfId="0" applyFont="1" applyBorder="1" applyAlignment="1" applyProtection="1">
      <alignment horizontal="center"/>
      <protection locked="0"/>
    </xf>
    <xf numFmtId="2" fontId="88" fillId="7" borderId="8" xfId="0" applyNumberFormat="1" applyFont="1" applyFill="1" applyBorder="1" applyAlignment="1" applyProtection="1">
      <alignment horizontal="center"/>
      <protection locked="0"/>
    </xf>
    <xf numFmtId="2" fontId="88" fillId="7" borderId="44" xfId="0" applyNumberFormat="1" applyFont="1" applyFill="1" applyBorder="1" applyAlignment="1" applyProtection="1">
      <alignment horizontal="center"/>
      <protection locked="0"/>
    </xf>
    <xf numFmtId="0" fontId="88" fillId="0" borderId="30" xfId="0" applyFont="1" applyBorder="1" applyAlignment="1" applyProtection="1">
      <alignment horizontal="center"/>
      <protection locked="0"/>
    </xf>
    <xf numFmtId="0" fontId="88" fillId="0" borderId="26" xfId="0" applyFont="1" applyBorder="1" applyAlignment="1" applyProtection="1">
      <alignment horizontal="center"/>
      <protection locked="0"/>
    </xf>
    <xf numFmtId="0" fontId="88" fillId="0" borderId="17" xfId="0" applyFont="1" applyBorder="1" applyAlignment="1">
      <alignment horizontal="center"/>
    </xf>
    <xf numFmtId="0" fontId="88" fillId="0" borderId="44" xfId="0" applyFont="1" applyBorder="1" applyAlignment="1">
      <alignment horizontal="center"/>
    </xf>
    <xf numFmtId="0" fontId="62" fillId="10" borderId="61" xfId="0" applyFont="1" applyFill="1" applyBorder="1" applyAlignment="1">
      <alignment horizontal="center"/>
    </xf>
    <xf numFmtId="0" fontId="88" fillId="0" borderId="17" xfId="0" applyFont="1" applyBorder="1" applyAlignment="1">
      <alignment horizontal="center" wrapText="1"/>
    </xf>
    <xf numFmtId="17" fontId="88" fillId="0" borderId="17" xfId="0" applyNumberFormat="1" applyFont="1" applyBorder="1" applyAlignment="1">
      <alignment horizontal="center"/>
    </xf>
    <xf numFmtId="17" fontId="88" fillId="0" borderId="44" xfId="0" applyNumberFormat="1" applyFont="1" applyBorder="1" applyAlignment="1">
      <alignment horizontal="center"/>
    </xf>
    <xf numFmtId="16" fontId="88" fillId="0" borderId="26" xfId="0" applyNumberFormat="1" applyFont="1" applyBorder="1" applyAlignment="1">
      <alignment horizontal="center"/>
    </xf>
    <xf numFmtId="17" fontId="88" fillId="12" borderId="24" xfId="0" applyNumberFormat="1" applyFont="1" applyFill="1" applyBorder="1" applyAlignment="1">
      <alignment horizontal="center" wrapText="1"/>
    </xf>
    <xf numFmtId="20" fontId="0" fillId="0" borderId="30" xfId="0" applyNumberFormat="1" applyBorder="1"/>
    <xf numFmtId="0" fontId="69" fillId="5" borderId="42" xfId="0" applyFont="1" applyFill="1" applyBorder="1" applyAlignment="1">
      <alignment horizontal="center" vertical="center"/>
    </xf>
    <xf numFmtId="0" fontId="69" fillId="5" borderId="62" xfId="0" applyFont="1" applyFill="1" applyBorder="1" applyAlignment="1">
      <alignment horizontal="center" vertical="center"/>
    </xf>
    <xf numFmtId="0" fontId="0" fillId="0" borderId="44" xfId="0" applyBorder="1"/>
    <xf numFmtId="0" fontId="0" fillId="0" borderId="8" xfId="0" applyBorder="1"/>
    <xf numFmtId="0" fontId="69" fillId="5" borderId="23" xfId="0" applyFont="1" applyFill="1" applyBorder="1" applyAlignment="1">
      <alignment horizontal="center" vertical="center"/>
    </xf>
    <xf numFmtId="0" fontId="63" fillId="0" borderId="16" xfId="0" applyFont="1" applyBorder="1"/>
    <xf numFmtId="0" fontId="0" fillId="0" borderId="24" xfId="0" applyBorder="1"/>
    <xf numFmtId="0" fontId="0" fillId="0" borderId="17" xfId="0" applyBorder="1"/>
    <xf numFmtId="1" fontId="0" fillId="0" borderId="44" xfId="0" applyNumberFormat="1" applyBorder="1"/>
    <xf numFmtId="1" fontId="0" fillId="0" borderId="8" xfId="0" applyNumberFormat="1" applyBorder="1"/>
    <xf numFmtId="0" fontId="63" fillId="0" borderId="63" xfId="0" applyFont="1" applyBorder="1"/>
    <xf numFmtId="0" fontId="63" fillId="0" borderId="60" xfId="0" applyFont="1" applyBorder="1"/>
    <xf numFmtId="0" fontId="63" fillId="0" borderId="58" xfId="0" applyFont="1" applyBorder="1"/>
    <xf numFmtId="0" fontId="0" fillId="0" borderId="16" xfId="0" applyBorder="1"/>
    <xf numFmtId="1" fontId="0" fillId="0" borderId="17" xfId="0" applyNumberFormat="1" applyBorder="1"/>
    <xf numFmtId="0" fontId="37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39" fillId="0" borderId="30" xfId="0" applyFont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7" borderId="30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90" fillId="0" borderId="0" xfId="0" applyFont="1" applyAlignment="1">
      <alignment horizontal="center"/>
    </xf>
    <xf numFmtId="0" fontId="90" fillId="0" borderId="0" xfId="0" applyFont="1"/>
    <xf numFmtId="0" fontId="89" fillId="0" borderId="0" xfId="0" applyFont="1" applyAlignment="1">
      <alignment horizontal="center" vertical="center"/>
    </xf>
    <xf numFmtId="0" fontId="91" fillId="5" borderId="30" xfId="0" applyFont="1" applyFill="1" applyBorder="1" applyAlignment="1">
      <alignment horizontal="center" vertical="center"/>
    </xf>
    <xf numFmtId="0" fontId="91" fillId="3" borderId="19" xfId="0" applyFont="1" applyFill="1" applyBorder="1" applyAlignment="1">
      <alignment horizontal="center" vertical="center"/>
    </xf>
    <xf numFmtId="0" fontId="92" fillId="3" borderId="30" xfId="0" applyFont="1" applyFill="1" applyBorder="1" applyAlignment="1">
      <alignment horizontal="center" vertical="center"/>
    </xf>
    <xf numFmtId="0" fontId="93" fillId="3" borderId="32" xfId="0" applyFont="1" applyFill="1" applyBorder="1" applyAlignment="1">
      <alignment horizontal="center" vertical="center"/>
    </xf>
    <xf numFmtId="0" fontId="93" fillId="3" borderId="30" xfId="0" applyFont="1" applyFill="1" applyBorder="1" applyAlignment="1">
      <alignment horizontal="center" vertical="center"/>
    </xf>
    <xf numFmtId="0" fontId="94" fillId="3" borderId="30" xfId="0" applyFont="1" applyFill="1" applyBorder="1" applyAlignment="1">
      <alignment horizontal="center" vertical="center"/>
    </xf>
    <xf numFmtId="0" fontId="92" fillId="0" borderId="0" xfId="0" applyFont="1" applyAlignment="1">
      <alignment horizontal="center"/>
    </xf>
    <xf numFmtId="0" fontId="95" fillId="0" borderId="0" xfId="0" applyFont="1" applyAlignment="1">
      <alignment horizontal="center"/>
    </xf>
    <xf numFmtId="0" fontId="90" fillId="5" borderId="32" xfId="0" applyFont="1" applyFill="1" applyBorder="1" applyAlignment="1">
      <alignment horizontal="center" vertical="center"/>
    </xf>
    <xf numFmtId="0" fontId="92" fillId="0" borderId="30" xfId="0" applyFont="1" applyBorder="1" applyAlignment="1" applyProtection="1">
      <alignment horizontal="center" vertical="center"/>
      <protection locked="0"/>
    </xf>
    <xf numFmtId="3" fontId="92" fillId="0" borderId="33" xfId="0" applyNumberFormat="1" applyFont="1" applyBorder="1" applyAlignment="1" applyProtection="1">
      <alignment horizontal="center" vertical="center"/>
      <protection locked="0"/>
    </xf>
    <xf numFmtId="0" fontId="96" fillId="6" borderId="32" xfId="0" applyFont="1" applyFill="1" applyBorder="1" applyAlignment="1">
      <alignment horizontal="center" vertical="center"/>
    </xf>
    <xf numFmtId="0" fontId="96" fillId="6" borderId="34" xfId="0" applyFont="1" applyFill="1" applyBorder="1" applyAlignment="1">
      <alignment horizontal="center" vertical="center"/>
    </xf>
    <xf numFmtId="0" fontId="96" fillId="6" borderId="33" xfId="0" applyFont="1" applyFill="1" applyBorder="1" applyAlignment="1">
      <alignment horizontal="center" vertical="center"/>
    </xf>
    <xf numFmtId="0" fontId="92" fillId="0" borderId="32" xfId="0" applyFont="1" applyBorder="1" applyAlignment="1">
      <alignment horizontal="center" vertical="center"/>
    </xf>
    <xf numFmtId="0" fontId="97" fillId="0" borderId="34" xfId="0" applyFont="1" applyBorder="1" applyAlignment="1" applyProtection="1">
      <alignment horizontal="center" vertical="center"/>
      <protection locked="0"/>
    </xf>
    <xf numFmtId="0" fontId="92" fillId="0" borderId="33" xfId="0" applyFont="1" applyBorder="1" applyAlignment="1">
      <alignment horizontal="center" vertical="center"/>
    </xf>
    <xf numFmtId="0" fontId="92" fillId="7" borderId="32" xfId="0" applyFont="1" applyFill="1" applyBorder="1" applyAlignment="1">
      <alignment horizontal="center" vertical="center"/>
    </xf>
    <xf numFmtId="0" fontId="92" fillId="0" borderId="30" xfId="0" applyFont="1" applyBorder="1" applyAlignment="1">
      <alignment horizontal="center" vertical="center"/>
    </xf>
    <xf numFmtId="0" fontId="92" fillId="7" borderId="30" xfId="0" applyFont="1" applyFill="1" applyBorder="1" applyAlignment="1">
      <alignment horizontal="center" vertical="center"/>
    </xf>
    <xf numFmtId="0" fontId="98" fillId="4" borderId="30" xfId="0" applyFont="1" applyFill="1" applyBorder="1" applyAlignment="1">
      <alignment horizontal="center" vertical="center"/>
    </xf>
    <xf numFmtId="0" fontId="95" fillId="0" borderId="0" xfId="0" applyFont="1"/>
    <xf numFmtId="0" fontId="97" fillId="0" borderId="34" xfId="0" applyFont="1" applyBorder="1" applyAlignment="1">
      <alignment horizontal="center" vertical="center"/>
    </xf>
    <xf numFmtId="0" fontId="92" fillId="6" borderId="32" xfId="0" applyFont="1" applyFill="1" applyBorder="1" applyAlignment="1">
      <alignment horizontal="center" vertical="center"/>
    </xf>
    <xf numFmtId="0" fontId="92" fillId="6" borderId="34" xfId="0" applyFont="1" applyFill="1" applyBorder="1" applyAlignment="1">
      <alignment horizontal="center" vertical="center"/>
    </xf>
    <xf numFmtId="0" fontId="92" fillId="6" borderId="33" xfId="0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2" fillId="0" borderId="35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8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99" fillId="0" borderId="0" xfId="0" applyFont="1"/>
    <xf numFmtId="0" fontId="100" fillId="0" borderId="0" xfId="0" applyFont="1"/>
    <xf numFmtId="0" fontId="100" fillId="0" borderId="0" xfId="0" applyFont="1" applyAlignment="1">
      <alignment horizontal="center" vertical="center"/>
    </xf>
    <xf numFmtId="0" fontId="100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102" fillId="0" borderId="0" xfId="0" applyFont="1"/>
    <xf numFmtId="0" fontId="100" fillId="0" borderId="0" xfId="0" applyFont="1" applyAlignment="1">
      <alignment horizontal="left"/>
    </xf>
    <xf numFmtId="0" fontId="103" fillId="0" borderId="0" xfId="0" applyFont="1" applyAlignment="1">
      <alignment horizontal="center"/>
    </xf>
    <xf numFmtId="0" fontId="103" fillId="0" borderId="0" xfId="0" applyFont="1" applyAlignment="1">
      <alignment horizontal="left"/>
    </xf>
    <xf numFmtId="0" fontId="103" fillId="0" borderId="0" xfId="0" applyFont="1" applyAlignment="1">
      <alignment horizontal="right"/>
    </xf>
    <xf numFmtId="0" fontId="92" fillId="0" borderId="0" xfId="0" applyFont="1" applyAlignment="1">
      <alignment horizontal="left"/>
    </xf>
    <xf numFmtId="0" fontId="92" fillId="0" borderId="0" xfId="0" applyFont="1" applyAlignment="1">
      <alignment horizontal="right"/>
    </xf>
    <xf numFmtId="0" fontId="92" fillId="0" borderId="0" xfId="0" applyFont="1" applyAlignment="1">
      <alignment vertical="center"/>
    </xf>
    <xf numFmtId="0" fontId="92" fillId="0" borderId="31" xfId="0" applyFont="1" applyBorder="1" applyAlignment="1">
      <alignment horizontal="center"/>
    </xf>
    <xf numFmtId="0" fontId="39" fillId="0" borderId="32" xfId="0" applyNumberFormat="1" applyFont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39" fillId="0" borderId="30" xfId="0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left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Alignment="1">
      <alignment horizontal="center" vertical="center"/>
    </xf>
    <xf numFmtId="0" fontId="51" fillId="0" borderId="0" xfId="0" applyFont="1" applyAlignment="1">
      <alignment horizontal="left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7" borderId="30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84" fillId="0" borderId="5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6" fillId="0" borderId="58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84" fillId="0" borderId="58" xfId="0" applyFont="1" applyBorder="1" applyAlignment="1">
      <alignment vertical="center" wrapText="1"/>
    </xf>
    <xf numFmtId="0" fontId="87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87" fillId="0" borderId="4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1" fillId="0" borderId="3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0" fillId="0" borderId="30" xfId="0" applyFont="1" applyBorder="1" applyAlignment="1">
      <alignment horizontal="left"/>
    </xf>
    <xf numFmtId="0" fontId="32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3" fillId="0" borderId="30" xfId="0" applyFont="1" applyBorder="1" applyAlignment="1">
      <alignment horizontal="left"/>
    </xf>
    <xf numFmtId="0" fontId="73" fillId="0" borderId="32" xfId="0" applyFont="1" applyBorder="1" applyAlignment="1"/>
    <xf numFmtId="0" fontId="0" fillId="0" borderId="34" xfId="0" applyBorder="1" applyAlignment="1"/>
    <xf numFmtId="0" fontId="0" fillId="0" borderId="33" xfId="0" applyBorder="1" applyAlignment="1"/>
    <xf numFmtId="0" fontId="51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14" fontId="51" fillId="0" borderId="0" xfId="0" applyNumberFormat="1" applyFont="1" applyAlignment="1">
      <alignment horizontal="center"/>
    </xf>
    <xf numFmtId="0" fontId="52" fillId="0" borderId="0" xfId="0" applyFont="1" applyAlignment="1" applyProtection="1">
      <alignment horizontal="left" vertical="center"/>
      <protection locked="0"/>
    </xf>
    <xf numFmtId="0" fontId="54" fillId="0" borderId="0" xfId="0" applyFont="1" applyAlignment="1">
      <alignment horizontal="left" vertical="center"/>
    </xf>
    <xf numFmtId="0" fontId="39" fillId="0" borderId="3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55" fillId="0" borderId="0" xfId="0" applyFont="1" applyAlignment="1" applyProtection="1">
      <alignment horizontal="left" vertical="center"/>
      <protection locked="0"/>
    </xf>
    <xf numFmtId="0" fontId="39" fillId="3" borderId="30" xfId="0" applyFont="1" applyFill="1" applyBorder="1" applyAlignment="1">
      <alignment horizontal="center" vertical="center" wrapText="1"/>
    </xf>
    <xf numFmtId="0" fontId="0" fillId="0" borderId="3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Alignment="1">
      <alignment horizontal="center"/>
    </xf>
    <xf numFmtId="0" fontId="0" fillId="0" borderId="41" xfId="0" applyBorder="1"/>
    <xf numFmtId="0" fontId="57" fillId="10" borderId="42" xfId="0" applyFont="1" applyFill="1" applyBorder="1" applyAlignment="1">
      <alignment horizontal="center" vertical="center"/>
    </xf>
    <xf numFmtId="0" fontId="57" fillId="10" borderId="59" xfId="0" applyFont="1" applyFill="1" applyBorder="1" applyAlignment="1">
      <alignment horizontal="center"/>
    </xf>
    <xf numFmtId="0" fontId="57" fillId="10" borderId="24" xfId="0" applyFont="1" applyFill="1" applyBorder="1" applyAlignment="1">
      <alignment horizontal="center"/>
    </xf>
    <xf numFmtId="0" fontId="57" fillId="10" borderId="22" xfId="0" applyFont="1" applyFill="1" applyBorder="1" applyAlignment="1">
      <alignment horizontal="center"/>
    </xf>
    <xf numFmtId="0" fontId="57" fillId="10" borderId="17" xfId="0" applyFont="1" applyFill="1" applyBorder="1" applyAlignment="1">
      <alignment horizontal="center"/>
    </xf>
    <xf numFmtId="0" fontId="57" fillId="10" borderId="20" xfId="0" applyFont="1" applyFill="1" applyBorder="1" applyAlignment="1">
      <alignment horizontal="center"/>
    </xf>
    <xf numFmtId="0" fontId="57" fillId="10" borderId="19" xfId="0" applyFont="1" applyFill="1" applyBorder="1" applyAlignment="1">
      <alignment horizontal="center"/>
    </xf>
    <xf numFmtId="0" fontId="57" fillId="10" borderId="9" xfId="0" applyFont="1" applyFill="1" applyBorder="1" applyAlignment="1">
      <alignment horizontal="center"/>
    </xf>
    <xf numFmtId="0" fontId="57" fillId="10" borderId="10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11" xfId="0" applyBorder="1"/>
    <xf numFmtId="0" fontId="37" fillId="0" borderId="0" xfId="0" applyFont="1" applyAlignment="1">
      <alignment horizontal="center"/>
    </xf>
    <xf numFmtId="14" fontId="37" fillId="0" borderId="0" xfId="0" applyNumberFormat="1" applyFont="1" applyAlignment="1">
      <alignment horizontal="left"/>
    </xf>
    <xf numFmtId="0" fontId="36" fillId="0" borderId="0" xfId="0" applyFont="1" applyAlignment="1">
      <alignment horizontal="center" vertical="center"/>
    </xf>
    <xf numFmtId="0" fontId="64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horizontal="center" vertical="center"/>
    </xf>
    <xf numFmtId="0" fontId="42" fillId="5" borderId="47" xfId="0" applyFont="1" applyFill="1" applyBorder="1" applyAlignment="1">
      <alignment horizontal="center"/>
    </xf>
    <xf numFmtId="0" fontId="42" fillId="5" borderId="48" xfId="0" applyFont="1" applyFill="1" applyBorder="1" applyAlignment="1">
      <alignment horizontal="center"/>
    </xf>
    <xf numFmtId="0" fontId="0" fillId="0" borderId="0" xfId="0" applyAlignment="1"/>
    <xf numFmtId="0" fontId="39" fillId="3" borderId="3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3" fillId="0" borderId="26" xfId="0" applyFont="1" applyBorder="1" applyAlignment="1">
      <alignment horizontal="left" vertical="center"/>
    </xf>
    <xf numFmtId="0" fontId="68" fillId="0" borderId="0" xfId="0" applyFont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5" borderId="42" xfId="0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46" fillId="4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6" borderId="30" xfId="0" applyFont="1" applyFill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4" fillId="6" borderId="30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100" fillId="0" borderId="0" xfId="0" applyFont="1" applyAlignment="1">
      <alignment horizontal="left"/>
    </xf>
    <xf numFmtId="0" fontId="103" fillId="0" borderId="0" xfId="0" applyFont="1" applyAlignment="1">
      <alignment horizontal="left"/>
    </xf>
    <xf numFmtId="14" fontId="100" fillId="0" borderId="0" xfId="0" applyNumberFormat="1" applyFont="1" applyAlignment="1">
      <alignment horizontal="center"/>
    </xf>
    <xf numFmtId="0" fontId="101" fillId="0" borderId="0" xfId="0" applyFont="1" applyAlignment="1" applyProtection="1">
      <alignment horizontal="left" vertical="center"/>
      <protection locked="0"/>
    </xf>
    <xf numFmtId="0" fontId="103" fillId="0" borderId="0" xfId="0" applyFont="1" applyAlignment="1">
      <alignment horizontal="left" vertical="center"/>
    </xf>
    <xf numFmtId="0" fontId="92" fillId="0" borderId="30" xfId="0" applyFont="1" applyBorder="1" applyAlignment="1">
      <alignment horizontal="center" vertical="center"/>
    </xf>
    <xf numFmtId="0" fontId="90" fillId="0" borderId="35" xfId="0" applyFont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92" fillId="3" borderId="30" xfId="0" applyFont="1" applyFill="1" applyBorder="1" applyAlignment="1">
      <alignment horizontal="center" vertical="center" wrapText="1"/>
    </xf>
    <xf numFmtId="0" fontId="93" fillId="3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41" fillId="3" borderId="20" xfId="0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D22"/>
  <sheetViews>
    <sheetView tabSelected="1" view="pageBreakPreview" zoomScale="110" zoomScaleNormal="100" zoomScalePageLayoutView="110" workbookViewId="0">
      <selection activeCell="Y6" sqref="Y6:AA7"/>
    </sheetView>
  </sheetViews>
  <sheetFormatPr defaultColWidth="8.7109375" defaultRowHeight="15"/>
  <cols>
    <col min="2" max="2" width="8.5703125" customWidth="1"/>
    <col min="3" max="3" width="5.28515625" customWidth="1"/>
    <col min="4" max="4" width="8.5703125" customWidth="1"/>
    <col min="5" max="5" width="5.42578125" customWidth="1"/>
    <col min="6" max="6" width="8.7109375" customWidth="1"/>
    <col min="7" max="8" width="2.85546875" customWidth="1"/>
    <col min="9" max="9" width="8.5703125" customWidth="1"/>
    <col min="10" max="10" width="5.140625" customWidth="1"/>
    <col min="11" max="11" width="8.5703125" customWidth="1"/>
    <col min="12" max="12" width="5.28515625" customWidth="1"/>
    <col min="13" max="13" width="8.5703125" customWidth="1"/>
    <col min="14" max="14" width="5.28515625" customWidth="1"/>
    <col min="15" max="15" width="8.5703125" customWidth="1"/>
    <col min="16" max="16" width="5.140625" customWidth="1"/>
    <col min="17" max="17" width="8.5703125" customWidth="1"/>
    <col min="18" max="18" width="5.28515625" customWidth="1"/>
    <col min="19" max="19" width="8.5703125" customWidth="1"/>
    <col min="20" max="20" width="5.140625" customWidth="1"/>
    <col min="21" max="21" width="8.5703125" customWidth="1"/>
    <col min="22" max="22" width="5.28515625" customWidth="1"/>
    <col min="23" max="23" width="8.5703125" customWidth="1"/>
    <col min="24" max="24" width="5.28515625" customWidth="1"/>
    <col min="25" max="25" width="8.5703125" customWidth="1"/>
    <col min="26" max="27" width="2.7109375" customWidth="1"/>
    <col min="28" max="28" width="8.28515625" customWidth="1"/>
  </cols>
  <sheetData>
    <row r="1" spans="1:30" s="1" customFormat="1" ht="36">
      <c r="A1" s="605" t="s">
        <v>613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</row>
    <row r="2" spans="1:30" ht="21.75" customHeight="1">
      <c r="A2" s="606" t="s">
        <v>641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</row>
    <row r="3" spans="1:30" ht="21.75" customHeight="1" thickBot="1">
      <c r="A3" s="2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75" customHeight="1" thickBot="1">
      <c r="A4" s="607" t="s">
        <v>1</v>
      </c>
      <c r="B4" s="608" t="s">
        <v>2</v>
      </c>
      <c r="C4" s="608"/>
      <c r="D4" s="608" t="s">
        <v>2</v>
      </c>
      <c r="E4" s="608"/>
      <c r="F4" s="608" t="s">
        <v>3</v>
      </c>
      <c r="G4" s="608"/>
      <c r="H4" s="608"/>
      <c r="I4" s="608" t="s">
        <v>4</v>
      </c>
      <c r="J4" s="608"/>
      <c r="K4" s="609" t="s">
        <v>5</v>
      </c>
      <c r="L4" s="609"/>
      <c r="M4" s="608" t="s">
        <v>6</v>
      </c>
      <c r="N4" s="608"/>
      <c r="O4" s="608" t="s">
        <v>6</v>
      </c>
      <c r="P4" s="608"/>
      <c r="Q4" s="608" t="s">
        <v>6</v>
      </c>
      <c r="R4" s="608"/>
      <c r="S4" s="566" t="s">
        <v>286</v>
      </c>
      <c r="T4" s="567"/>
      <c r="U4" s="610" t="s">
        <v>7</v>
      </c>
      <c r="V4" s="611"/>
      <c r="W4" s="609" t="s">
        <v>8</v>
      </c>
      <c r="X4" s="609"/>
      <c r="Y4" s="611" t="s">
        <v>9</v>
      </c>
      <c r="Z4" s="611"/>
      <c r="AA4" s="611"/>
      <c r="AB4" s="602" t="s">
        <v>10</v>
      </c>
      <c r="AC4" s="602" t="s">
        <v>11</v>
      </c>
      <c r="AD4" s="602" t="s">
        <v>12</v>
      </c>
    </row>
    <row r="5" spans="1:30" ht="26.25" customHeight="1" thickBot="1">
      <c r="A5" s="607"/>
      <c r="B5" s="4" t="s">
        <v>13</v>
      </c>
      <c r="C5" s="5" t="s">
        <v>10</v>
      </c>
      <c r="D5" s="4" t="s">
        <v>14</v>
      </c>
      <c r="E5" s="5" t="s">
        <v>10</v>
      </c>
      <c r="F5" s="6" t="s">
        <v>15</v>
      </c>
      <c r="G5" s="603" t="s">
        <v>10</v>
      </c>
      <c r="H5" s="603"/>
      <c r="I5" s="6" t="s">
        <v>15</v>
      </c>
      <c r="J5" s="5" t="s">
        <v>10</v>
      </c>
      <c r="K5" s="6" t="s">
        <v>15</v>
      </c>
      <c r="L5" s="5" t="s">
        <v>10</v>
      </c>
      <c r="M5" s="4" t="s">
        <v>16</v>
      </c>
      <c r="N5" s="5" t="s">
        <v>10</v>
      </c>
      <c r="O5" s="4" t="s">
        <v>17</v>
      </c>
      <c r="P5" s="5" t="s">
        <v>10</v>
      </c>
      <c r="Q5" s="7" t="s">
        <v>18</v>
      </c>
      <c r="R5" s="8" t="s">
        <v>10</v>
      </c>
      <c r="S5" s="361" t="s">
        <v>15</v>
      </c>
      <c r="T5" s="362" t="s">
        <v>10</v>
      </c>
      <c r="U5" s="4" t="s">
        <v>19</v>
      </c>
      <c r="V5" s="5" t="s">
        <v>10</v>
      </c>
      <c r="W5" s="6" t="s">
        <v>15</v>
      </c>
      <c r="X5" s="5" t="s">
        <v>10</v>
      </c>
      <c r="Y5" s="6" t="s">
        <v>15</v>
      </c>
      <c r="Z5" s="604" t="s">
        <v>10</v>
      </c>
      <c r="AA5" s="604"/>
      <c r="AB5" s="602"/>
      <c r="AC5" s="602"/>
      <c r="AD5" s="602"/>
    </row>
    <row r="6" spans="1:30" ht="21.75" customHeight="1" thickBot="1">
      <c r="A6" s="600" t="s">
        <v>20</v>
      </c>
      <c r="B6" s="9" t="s">
        <v>21</v>
      </c>
      <c r="C6" s="10"/>
      <c r="D6" s="9" t="s">
        <v>21</v>
      </c>
      <c r="E6" s="10"/>
      <c r="F6" s="9" t="s">
        <v>22</v>
      </c>
      <c r="G6" s="11">
        <v>3</v>
      </c>
      <c r="H6" s="10">
        <v>10</v>
      </c>
      <c r="I6" s="9" t="s">
        <v>23</v>
      </c>
      <c r="J6" s="10">
        <v>10</v>
      </c>
      <c r="K6" s="581"/>
      <c r="L6" s="581"/>
      <c r="M6" s="9" t="s">
        <v>24</v>
      </c>
      <c r="N6" s="10">
        <v>10</v>
      </c>
      <c r="O6" s="9" t="s">
        <v>24</v>
      </c>
      <c r="P6" s="12">
        <v>10</v>
      </c>
      <c r="Q6" s="581"/>
      <c r="R6" s="581"/>
      <c r="S6" s="363" t="s">
        <v>22</v>
      </c>
      <c r="T6" s="367"/>
      <c r="U6" s="9" t="s">
        <v>287</v>
      </c>
      <c r="V6" s="12"/>
      <c r="W6" s="13" t="s">
        <v>25</v>
      </c>
      <c r="X6" s="14">
        <v>5</v>
      </c>
      <c r="Y6" s="601"/>
      <c r="Z6" s="601"/>
      <c r="AA6" s="601"/>
      <c r="AB6" s="587">
        <f>C6+C7+E6+E7+G6+H6+G7+H7+J6+J7+N6+N7+P6+P7+V6+V7+X6+X7+T6</f>
        <v>92</v>
      </c>
      <c r="AC6" s="597">
        <f>AB6+AB8</f>
        <v>176</v>
      </c>
      <c r="AD6" s="598">
        <f>4+IF(AC6&gt;AC10,-1,0)+IF(AC6&gt;AC14,-1,0)+IF(AC6&gt;AC18,-1,0)</f>
        <v>1</v>
      </c>
    </row>
    <row r="7" spans="1:30" ht="21.75" customHeight="1" thickBot="1">
      <c r="A7" s="600"/>
      <c r="B7" s="15" t="s">
        <v>26</v>
      </c>
      <c r="C7" s="16"/>
      <c r="D7" s="15" t="s">
        <v>26</v>
      </c>
      <c r="E7" s="16"/>
      <c r="F7" s="15" t="s">
        <v>27</v>
      </c>
      <c r="G7" s="17">
        <v>7</v>
      </c>
      <c r="H7" s="16">
        <v>10</v>
      </c>
      <c r="I7" s="15" t="s">
        <v>28</v>
      </c>
      <c r="J7" s="16">
        <v>10</v>
      </c>
      <c r="K7" s="581"/>
      <c r="L7" s="581"/>
      <c r="M7" s="15" t="s">
        <v>29</v>
      </c>
      <c r="N7" s="16">
        <v>7</v>
      </c>
      <c r="O7" s="15" t="s">
        <v>29</v>
      </c>
      <c r="P7" s="18">
        <v>5</v>
      </c>
      <c r="Q7" s="581"/>
      <c r="R7" s="581"/>
      <c r="S7" s="568"/>
      <c r="T7" s="569"/>
      <c r="U7" s="563"/>
      <c r="V7" s="564"/>
      <c r="W7" s="19" t="s">
        <v>30</v>
      </c>
      <c r="X7" s="16">
        <v>5</v>
      </c>
      <c r="Y7" s="601"/>
      <c r="Z7" s="601"/>
      <c r="AA7" s="601"/>
      <c r="AB7" s="587"/>
      <c r="AC7" s="597"/>
      <c r="AD7" s="598"/>
    </row>
    <row r="8" spans="1:30" ht="21.75" customHeight="1" thickBot="1">
      <c r="A8" s="600"/>
      <c r="B8" s="581"/>
      <c r="C8" s="581"/>
      <c r="D8" s="581"/>
      <c r="E8" s="581"/>
      <c r="F8" s="20" t="s">
        <v>31</v>
      </c>
      <c r="G8" s="582">
        <v>7</v>
      </c>
      <c r="H8" s="582"/>
      <c r="I8" s="20" t="s">
        <v>32</v>
      </c>
      <c r="J8" s="14">
        <v>10</v>
      </c>
      <c r="K8" s="21" t="s">
        <v>32</v>
      </c>
      <c r="L8" s="14">
        <v>7</v>
      </c>
      <c r="M8" s="581"/>
      <c r="N8" s="581"/>
      <c r="O8" s="581"/>
      <c r="P8" s="581"/>
      <c r="Q8" s="20" t="s">
        <v>31</v>
      </c>
      <c r="R8" s="14"/>
      <c r="S8" s="571"/>
      <c r="T8" s="572"/>
      <c r="U8" s="583"/>
      <c r="V8" s="584"/>
      <c r="W8" s="20" t="s">
        <v>31</v>
      </c>
      <c r="X8" s="14">
        <v>7</v>
      </c>
      <c r="Y8" s="20" t="s">
        <v>32</v>
      </c>
      <c r="Z8" s="22">
        <v>12</v>
      </c>
      <c r="AA8" s="14">
        <v>5</v>
      </c>
      <c r="AB8" s="587">
        <f>G8+G9+J8+J9+L8+R8+R9+X8+X9+Z8+AA8+Z9+AA9</f>
        <v>84</v>
      </c>
      <c r="AC8" s="597"/>
      <c r="AD8" s="598"/>
    </row>
    <row r="9" spans="1:30" ht="21.75" customHeight="1" thickBot="1">
      <c r="A9" s="600"/>
      <c r="B9" s="581"/>
      <c r="C9" s="581"/>
      <c r="D9" s="581"/>
      <c r="E9" s="581"/>
      <c r="F9" s="23" t="s">
        <v>33</v>
      </c>
      <c r="G9" s="588">
        <v>7</v>
      </c>
      <c r="H9" s="588"/>
      <c r="I9" s="23" t="s">
        <v>33</v>
      </c>
      <c r="J9" s="24">
        <v>10</v>
      </c>
      <c r="K9" s="599"/>
      <c r="L9" s="599"/>
      <c r="M9" s="581"/>
      <c r="N9" s="581"/>
      <c r="O9" s="581"/>
      <c r="P9" s="581"/>
      <c r="Q9" s="23" t="s">
        <v>34</v>
      </c>
      <c r="R9" s="24"/>
      <c r="S9" s="573"/>
      <c r="T9" s="574"/>
      <c r="U9" s="585"/>
      <c r="V9" s="586"/>
      <c r="W9" s="23" t="s">
        <v>34</v>
      </c>
      <c r="X9" s="24">
        <v>5</v>
      </c>
      <c r="Y9" s="23" t="s">
        <v>34</v>
      </c>
      <c r="Z9" s="25">
        <v>9</v>
      </c>
      <c r="AA9" s="24">
        <v>5</v>
      </c>
      <c r="AB9" s="587"/>
      <c r="AC9" s="597"/>
      <c r="AD9" s="598"/>
    </row>
    <row r="10" spans="1:30" ht="21.75" customHeight="1" thickBot="1">
      <c r="A10" s="596" t="s">
        <v>35</v>
      </c>
      <c r="B10" s="20" t="s">
        <v>24</v>
      </c>
      <c r="C10" s="14"/>
      <c r="D10" s="20" t="s">
        <v>24</v>
      </c>
      <c r="E10" s="14"/>
      <c r="F10" s="20" t="s">
        <v>22</v>
      </c>
      <c r="G10" s="22">
        <v>7</v>
      </c>
      <c r="H10" s="14">
        <v>3</v>
      </c>
      <c r="I10" s="20" t="s">
        <v>36</v>
      </c>
      <c r="J10" s="14">
        <v>7</v>
      </c>
      <c r="K10" s="581"/>
      <c r="L10" s="581"/>
      <c r="M10" s="20" t="s">
        <v>36</v>
      </c>
      <c r="N10" s="14">
        <v>7</v>
      </c>
      <c r="O10" s="20" t="s">
        <v>36</v>
      </c>
      <c r="P10" s="14">
        <v>7</v>
      </c>
      <c r="Q10" s="581"/>
      <c r="R10" s="581"/>
      <c r="S10" s="364" t="s">
        <v>22</v>
      </c>
      <c r="T10" s="368"/>
      <c r="U10" s="9" t="s">
        <v>287</v>
      </c>
      <c r="V10" s="14"/>
      <c r="W10" s="20" t="s">
        <v>24</v>
      </c>
      <c r="X10" s="14">
        <v>7</v>
      </c>
      <c r="Y10" s="601"/>
      <c r="Z10" s="601"/>
      <c r="AA10" s="601"/>
      <c r="AB10" s="587">
        <f>C10+C11+E10+E11+G10+H10+G11+H11+J10+J11+N10+N11+P10+P11+V10+V11+X10+X11+T10</f>
        <v>69</v>
      </c>
      <c r="AC10" s="597">
        <f>AB10+AB12</f>
        <v>144</v>
      </c>
      <c r="AD10" s="598">
        <f>4+IF(AC10&gt;AC6,-1,0)+IF(AC10&gt;AC14,-1,0)+IF(AC10&gt;AC18,-1,0)</f>
        <v>2</v>
      </c>
    </row>
    <row r="11" spans="1:30" ht="21.75" customHeight="1" thickBot="1">
      <c r="A11" s="596"/>
      <c r="B11" s="15" t="s">
        <v>37</v>
      </c>
      <c r="C11" s="16"/>
      <c r="D11" s="15" t="s">
        <v>37</v>
      </c>
      <c r="E11" s="16"/>
      <c r="F11" s="15" t="s">
        <v>30</v>
      </c>
      <c r="G11" s="17">
        <v>3</v>
      </c>
      <c r="H11" s="16">
        <v>3</v>
      </c>
      <c r="I11" s="15" t="s">
        <v>29</v>
      </c>
      <c r="J11" s="16"/>
      <c r="K11" s="581"/>
      <c r="L11" s="581"/>
      <c r="M11" s="15" t="s">
        <v>28</v>
      </c>
      <c r="N11" s="16">
        <v>5</v>
      </c>
      <c r="O11" s="15" t="s">
        <v>28</v>
      </c>
      <c r="P11" s="16">
        <v>10</v>
      </c>
      <c r="Q11" s="581"/>
      <c r="R11" s="581"/>
      <c r="S11" s="570"/>
      <c r="T11" s="569"/>
      <c r="U11" s="563"/>
      <c r="V11" s="564"/>
      <c r="W11" s="15" t="s">
        <v>30</v>
      </c>
      <c r="X11" s="16">
        <v>10</v>
      </c>
      <c r="Y11" s="601"/>
      <c r="Z11" s="601"/>
      <c r="AA11" s="601"/>
      <c r="AB11" s="587"/>
      <c r="AC11" s="597"/>
      <c r="AD11" s="598"/>
    </row>
    <row r="12" spans="1:30" ht="21.75" customHeight="1" thickBot="1">
      <c r="A12" s="596"/>
      <c r="B12" s="581"/>
      <c r="C12" s="581"/>
      <c r="D12" s="581"/>
      <c r="E12" s="581"/>
      <c r="F12" s="20" t="s">
        <v>32</v>
      </c>
      <c r="G12" s="582">
        <v>10</v>
      </c>
      <c r="H12" s="582"/>
      <c r="I12" s="20" t="s">
        <v>32</v>
      </c>
      <c r="J12" s="14">
        <v>7</v>
      </c>
      <c r="K12" s="13" t="s">
        <v>32</v>
      </c>
      <c r="L12" s="14">
        <v>5</v>
      </c>
      <c r="M12" s="581"/>
      <c r="N12" s="581"/>
      <c r="O12" s="581"/>
      <c r="P12" s="581"/>
      <c r="Q12" s="20" t="s">
        <v>38</v>
      </c>
      <c r="R12" s="14"/>
      <c r="S12" s="571"/>
      <c r="T12" s="572"/>
      <c r="U12" s="583"/>
      <c r="V12" s="584"/>
      <c r="W12" s="20" t="s">
        <v>32</v>
      </c>
      <c r="X12" s="14">
        <v>10</v>
      </c>
      <c r="Y12" s="13" t="s">
        <v>32</v>
      </c>
      <c r="Z12" s="22">
        <v>7</v>
      </c>
      <c r="AA12" s="14">
        <v>1</v>
      </c>
      <c r="AB12" s="587">
        <f t="shared" ref="AB12" si="0">G12+G13+J12+J13+L12+R12+R13+X12+X13+Z12+AA12+Z13+AA13</f>
        <v>75</v>
      </c>
      <c r="AC12" s="597"/>
      <c r="AD12" s="598"/>
    </row>
    <row r="13" spans="1:30" ht="21.75" customHeight="1" thickBot="1">
      <c r="A13" s="596"/>
      <c r="B13" s="581"/>
      <c r="C13" s="581"/>
      <c r="D13" s="581"/>
      <c r="E13" s="581"/>
      <c r="F13" s="23" t="s">
        <v>33</v>
      </c>
      <c r="G13" s="588">
        <v>10</v>
      </c>
      <c r="H13" s="588"/>
      <c r="I13" s="23" t="s">
        <v>33</v>
      </c>
      <c r="J13" s="24">
        <v>5</v>
      </c>
      <c r="K13" s="599"/>
      <c r="L13" s="599"/>
      <c r="M13" s="581"/>
      <c r="N13" s="581"/>
      <c r="O13" s="581"/>
      <c r="P13" s="581"/>
      <c r="Q13" s="23" t="s">
        <v>34</v>
      </c>
      <c r="R13" s="24"/>
      <c r="S13" s="573"/>
      <c r="T13" s="574"/>
      <c r="U13" s="585"/>
      <c r="V13" s="586"/>
      <c r="W13" s="23" t="s">
        <v>39</v>
      </c>
      <c r="X13" s="24">
        <v>10</v>
      </c>
      <c r="Y13" s="26" t="s">
        <v>33</v>
      </c>
      <c r="Z13" s="25">
        <v>7</v>
      </c>
      <c r="AA13" s="24">
        <v>3</v>
      </c>
      <c r="AB13" s="587"/>
      <c r="AC13" s="597"/>
      <c r="AD13" s="598"/>
    </row>
    <row r="14" spans="1:30" ht="21.75" customHeight="1" thickBot="1">
      <c r="A14" s="600" t="s">
        <v>40</v>
      </c>
      <c r="B14" s="13" t="s">
        <v>24</v>
      </c>
      <c r="C14" s="14"/>
      <c r="D14" s="20" t="s">
        <v>24</v>
      </c>
      <c r="E14" s="14"/>
      <c r="F14" s="20" t="s">
        <v>22</v>
      </c>
      <c r="G14" s="22">
        <v>5</v>
      </c>
      <c r="H14" s="14">
        <v>5</v>
      </c>
      <c r="I14" s="20" t="s">
        <v>36</v>
      </c>
      <c r="J14" s="14">
        <v>5</v>
      </c>
      <c r="K14" s="581"/>
      <c r="L14" s="581"/>
      <c r="M14" s="27" t="s">
        <v>41</v>
      </c>
      <c r="N14" s="14">
        <v>5</v>
      </c>
      <c r="O14" s="27" t="s">
        <v>41</v>
      </c>
      <c r="P14" s="14">
        <v>5</v>
      </c>
      <c r="Q14" s="581"/>
      <c r="R14" s="581"/>
      <c r="S14" s="364" t="s">
        <v>22</v>
      </c>
      <c r="T14" s="365"/>
      <c r="U14" s="9" t="s">
        <v>287</v>
      </c>
      <c r="V14" s="14"/>
      <c r="W14" s="13" t="s">
        <v>24</v>
      </c>
      <c r="X14" s="14">
        <v>3</v>
      </c>
      <c r="Y14" s="601"/>
      <c r="Z14" s="601"/>
      <c r="AA14" s="601"/>
      <c r="AB14" s="587">
        <f t="shared" ref="AB14" si="1">C14+C15+E14+E15+G14+H14+G15+H15+J14+J15+N14+N15+P14+P15+V14+V15+X14+X15+T14</f>
        <v>46</v>
      </c>
      <c r="AC14" s="597">
        <f>AB14+AB16</f>
        <v>91</v>
      </c>
      <c r="AD14" s="598">
        <f>4+IF(AC14&gt;AC6,-1,0)+IF(AC14&gt;AC10,-1,0)+IF(AC14&gt;AC18,-1,0)</f>
        <v>4</v>
      </c>
    </row>
    <row r="15" spans="1:30" ht="21.75" customHeight="1" thickBot="1">
      <c r="A15" s="600"/>
      <c r="B15" s="26" t="s">
        <v>30</v>
      </c>
      <c r="C15" s="24"/>
      <c r="D15" s="23" t="s">
        <v>30</v>
      </c>
      <c r="E15" s="24"/>
      <c r="F15" s="23" t="s">
        <v>27</v>
      </c>
      <c r="G15" s="25">
        <v>10</v>
      </c>
      <c r="H15" s="24">
        <v>5</v>
      </c>
      <c r="I15" s="23" t="s">
        <v>28</v>
      </c>
      <c r="J15" s="24"/>
      <c r="K15" s="581"/>
      <c r="L15" s="581"/>
      <c r="M15" s="28" t="s">
        <v>29</v>
      </c>
      <c r="N15" s="24"/>
      <c r="O15" s="28" t="s">
        <v>29</v>
      </c>
      <c r="P15" s="24"/>
      <c r="Q15" s="581"/>
      <c r="R15" s="581"/>
      <c r="S15" s="570"/>
      <c r="T15" s="569"/>
      <c r="U15" s="565"/>
      <c r="V15" s="564"/>
      <c r="W15" s="26" t="s">
        <v>29</v>
      </c>
      <c r="X15" s="24">
        <v>3</v>
      </c>
      <c r="Y15" s="601"/>
      <c r="Z15" s="601"/>
      <c r="AA15" s="601"/>
      <c r="AB15" s="587"/>
      <c r="AC15" s="597"/>
      <c r="AD15" s="598"/>
    </row>
    <row r="16" spans="1:30" ht="21.75" customHeight="1" thickBot="1">
      <c r="A16" s="600"/>
      <c r="B16" s="581"/>
      <c r="C16" s="581"/>
      <c r="D16" s="581"/>
      <c r="E16" s="581"/>
      <c r="F16" s="20" t="s">
        <v>32</v>
      </c>
      <c r="G16" s="582"/>
      <c r="H16" s="582"/>
      <c r="I16" s="20" t="s">
        <v>32</v>
      </c>
      <c r="J16" s="14">
        <v>3</v>
      </c>
      <c r="K16" s="21" t="s">
        <v>32</v>
      </c>
      <c r="L16" s="14">
        <v>10</v>
      </c>
      <c r="M16" s="581"/>
      <c r="N16" s="581"/>
      <c r="O16" s="581"/>
      <c r="P16" s="581"/>
      <c r="Q16" s="27" t="s">
        <v>31</v>
      </c>
      <c r="R16" s="14"/>
      <c r="S16" s="571"/>
      <c r="T16" s="572"/>
      <c r="U16" s="583"/>
      <c r="V16" s="584"/>
      <c r="W16" s="20" t="s">
        <v>31</v>
      </c>
      <c r="X16" s="14">
        <v>5</v>
      </c>
      <c r="Y16" s="29" t="s">
        <v>31</v>
      </c>
      <c r="Z16" s="22">
        <v>3</v>
      </c>
      <c r="AA16" s="14">
        <v>2</v>
      </c>
      <c r="AB16" s="587">
        <f t="shared" ref="AB16" si="2">G16+G17+J16+J17+L16+R16+R17+X16+X17+Z16+AA16+Z17+AA17</f>
        <v>45</v>
      </c>
      <c r="AC16" s="597"/>
      <c r="AD16" s="598"/>
    </row>
    <row r="17" spans="1:30" ht="21.75" customHeight="1" thickBot="1">
      <c r="A17" s="600"/>
      <c r="B17" s="581"/>
      <c r="C17" s="581"/>
      <c r="D17" s="581"/>
      <c r="E17" s="581"/>
      <c r="F17" s="23" t="s">
        <v>42</v>
      </c>
      <c r="G17" s="588">
        <v>3</v>
      </c>
      <c r="H17" s="588"/>
      <c r="I17" s="23" t="s">
        <v>33</v>
      </c>
      <c r="J17" s="24">
        <v>3</v>
      </c>
      <c r="K17" s="599"/>
      <c r="L17" s="599"/>
      <c r="M17" s="581"/>
      <c r="N17" s="581"/>
      <c r="O17" s="581"/>
      <c r="P17" s="581"/>
      <c r="Q17" s="28" t="s">
        <v>34</v>
      </c>
      <c r="R17" s="24"/>
      <c r="S17" s="573"/>
      <c r="T17" s="574"/>
      <c r="U17" s="585"/>
      <c r="V17" s="586"/>
      <c r="W17" s="23" t="s">
        <v>39</v>
      </c>
      <c r="X17" s="24">
        <v>3</v>
      </c>
      <c r="Y17" s="30" t="s">
        <v>33</v>
      </c>
      <c r="Z17" s="25">
        <v>12</v>
      </c>
      <c r="AA17" s="24">
        <v>1</v>
      </c>
      <c r="AB17" s="587"/>
      <c r="AC17" s="597"/>
      <c r="AD17" s="598"/>
    </row>
    <row r="18" spans="1:30" ht="21.75" customHeight="1" thickBot="1">
      <c r="A18" s="596" t="s">
        <v>43</v>
      </c>
      <c r="B18" s="13" t="s">
        <v>24</v>
      </c>
      <c r="C18" s="14"/>
      <c r="D18" s="20" t="s">
        <v>24</v>
      </c>
      <c r="E18" s="14"/>
      <c r="F18" s="20" t="s">
        <v>22</v>
      </c>
      <c r="G18" s="22">
        <v>10</v>
      </c>
      <c r="H18" s="14">
        <v>7</v>
      </c>
      <c r="I18" s="20" t="s">
        <v>25</v>
      </c>
      <c r="J18" s="14">
        <v>3</v>
      </c>
      <c r="K18" s="581"/>
      <c r="L18" s="581"/>
      <c r="M18" s="27" t="s">
        <v>24</v>
      </c>
      <c r="N18" s="14">
        <v>3</v>
      </c>
      <c r="O18" s="27" t="s">
        <v>24</v>
      </c>
      <c r="P18" s="14">
        <v>3</v>
      </c>
      <c r="Q18" s="581"/>
      <c r="R18" s="581"/>
      <c r="S18" s="366" t="s">
        <v>22</v>
      </c>
      <c r="T18" s="368"/>
      <c r="U18" s="9" t="s">
        <v>287</v>
      </c>
      <c r="V18" s="14"/>
      <c r="W18" s="13" t="s">
        <v>24</v>
      </c>
      <c r="X18" s="14">
        <v>10</v>
      </c>
      <c r="Y18" s="590"/>
      <c r="Z18" s="591"/>
      <c r="AA18" s="592"/>
      <c r="AB18" s="587">
        <f t="shared" ref="AB18" si="3">C18+C19+E18+E19+G18+H18+G19+H19+J18+J19+N18+N19+P18+P19+V18+V19+X18+X19+T18</f>
        <v>79</v>
      </c>
      <c r="AC18" s="575">
        <f>AB18+AB20</f>
        <v>133</v>
      </c>
      <c r="AD18" s="578">
        <f>4+IF(AC18&gt;AC6,-1,0)+IF(AC18&gt;AC10,-1,0)+IF(AC18&gt;AC14,-1,0)</f>
        <v>3</v>
      </c>
    </row>
    <row r="19" spans="1:30" ht="21.75" customHeight="1" thickBot="1">
      <c r="A19" s="596"/>
      <c r="B19" s="26" t="s">
        <v>30</v>
      </c>
      <c r="C19" s="24"/>
      <c r="D19" s="23" t="s">
        <v>30</v>
      </c>
      <c r="E19" s="24"/>
      <c r="F19" s="23" t="s">
        <v>27</v>
      </c>
      <c r="G19" s="25">
        <v>5</v>
      </c>
      <c r="H19" s="24">
        <v>7</v>
      </c>
      <c r="I19" s="23" t="s">
        <v>44</v>
      </c>
      <c r="J19" s="24">
        <v>7</v>
      </c>
      <c r="K19" s="581"/>
      <c r="L19" s="581"/>
      <c r="M19" s="28" t="s">
        <v>45</v>
      </c>
      <c r="N19" s="24">
        <v>10</v>
      </c>
      <c r="O19" s="28" t="s">
        <v>45</v>
      </c>
      <c r="P19" s="24">
        <v>7</v>
      </c>
      <c r="Q19" s="581"/>
      <c r="R19" s="581"/>
      <c r="S19" s="568"/>
      <c r="T19" s="569"/>
      <c r="U19" s="565"/>
      <c r="V19" s="564"/>
      <c r="W19" s="26" t="s">
        <v>29</v>
      </c>
      <c r="X19" s="24">
        <v>7</v>
      </c>
      <c r="Y19" s="593"/>
      <c r="Z19" s="594"/>
      <c r="AA19" s="595"/>
      <c r="AB19" s="587"/>
      <c r="AC19" s="576"/>
      <c r="AD19" s="579"/>
    </row>
    <row r="20" spans="1:30" ht="21.75" customHeight="1" thickBot="1">
      <c r="A20" s="596"/>
      <c r="B20" s="581"/>
      <c r="C20" s="581"/>
      <c r="D20" s="581"/>
      <c r="E20" s="581"/>
      <c r="F20" s="9" t="s">
        <v>32</v>
      </c>
      <c r="G20" s="582">
        <v>5</v>
      </c>
      <c r="H20" s="582"/>
      <c r="I20" s="9" t="s">
        <v>32</v>
      </c>
      <c r="J20" s="10">
        <v>5</v>
      </c>
      <c r="K20" s="31" t="s">
        <v>32</v>
      </c>
      <c r="L20" s="10">
        <v>3</v>
      </c>
      <c r="M20" s="581"/>
      <c r="N20" s="581"/>
      <c r="O20" s="581"/>
      <c r="P20" s="581"/>
      <c r="Q20" s="32" t="s">
        <v>32</v>
      </c>
      <c r="R20" s="33"/>
      <c r="S20" s="571"/>
      <c r="T20" s="572"/>
      <c r="U20" s="583"/>
      <c r="V20" s="584"/>
      <c r="W20" s="9" t="s">
        <v>38</v>
      </c>
      <c r="X20" s="10">
        <v>3</v>
      </c>
      <c r="Y20" s="9" t="s">
        <v>46</v>
      </c>
      <c r="Z20" s="11">
        <v>9</v>
      </c>
      <c r="AA20" s="10">
        <v>4</v>
      </c>
      <c r="AB20" s="587">
        <f t="shared" ref="AB20" si="4">G20+G21+J20+J21+L20+R20+R21+X20+X21+Z20+AA20+Z21+AA21</f>
        <v>54</v>
      </c>
      <c r="AC20" s="576"/>
      <c r="AD20" s="579"/>
    </row>
    <row r="21" spans="1:30" ht="21.75" customHeight="1" thickBot="1">
      <c r="A21" s="596"/>
      <c r="B21" s="581"/>
      <c r="C21" s="581"/>
      <c r="D21" s="581"/>
      <c r="E21" s="581"/>
      <c r="F21" s="23" t="s">
        <v>33</v>
      </c>
      <c r="G21" s="588">
        <v>5</v>
      </c>
      <c r="H21" s="588"/>
      <c r="I21" s="23" t="s">
        <v>33</v>
      </c>
      <c r="J21" s="24">
        <v>7</v>
      </c>
      <c r="K21" s="589"/>
      <c r="L21" s="589"/>
      <c r="M21" s="581"/>
      <c r="N21" s="581"/>
      <c r="O21" s="581"/>
      <c r="P21" s="581"/>
      <c r="Q21" s="34" t="s">
        <v>34</v>
      </c>
      <c r="R21" s="24"/>
      <c r="S21" s="573"/>
      <c r="T21" s="574"/>
      <c r="U21" s="585"/>
      <c r="V21" s="586"/>
      <c r="W21" s="23" t="s">
        <v>34</v>
      </c>
      <c r="X21" s="24">
        <v>7</v>
      </c>
      <c r="Y21" s="23" t="s">
        <v>33</v>
      </c>
      <c r="Z21" s="25">
        <v>4</v>
      </c>
      <c r="AA21" s="24">
        <v>2</v>
      </c>
      <c r="AB21" s="587"/>
      <c r="AC21" s="577"/>
      <c r="AD21" s="580"/>
    </row>
    <row r="22" spans="1:30" ht="21.75" customHeight="1">
      <c r="A22" s="35" t="s">
        <v>47</v>
      </c>
      <c r="B22" s="35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O22" s="36"/>
      <c r="Q22" s="36"/>
      <c r="U22" s="36"/>
      <c r="X22" s="37"/>
    </row>
  </sheetData>
  <mergeCells count="96">
    <mergeCell ref="A1:AD1"/>
    <mergeCell ref="A2:AD2"/>
    <mergeCell ref="A4:A5"/>
    <mergeCell ref="B4:C4"/>
    <mergeCell ref="D4:E4"/>
    <mergeCell ref="F4:H4"/>
    <mergeCell ref="I4:J4"/>
    <mergeCell ref="K4:L4"/>
    <mergeCell ref="M4:N4"/>
    <mergeCell ref="O4:P4"/>
    <mergeCell ref="Q4:R4"/>
    <mergeCell ref="U4:V4"/>
    <mergeCell ref="W4:X4"/>
    <mergeCell ref="Y4:AA4"/>
    <mergeCell ref="AB4:AB5"/>
    <mergeCell ref="AC4:AC5"/>
    <mergeCell ref="AD4:AD5"/>
    <mergeCell ref="G5:H5"/>
    <mergeCell ref="Z5:AA5"/>
    <mergeCell ref="A6:A9"/>
    <mergeCell ref="K6:L7"/>
    <mergeCell ref="Q6:R7"/>
    <mergeCell ref="Y6:AA7"/>
    <mergeCell ref="AB6:AB7"/>
    <mergeCell ref="AC6:AC9"/>
    <mergeCell ref="AD6:AD9"/>
    <mergeCell ref="B8:C9"/>
    <mergeCell ref="D8:E9"/>
    <mergeCell ref="G8:H8"/>
    <mergeCell ref="M8:N9"/>
    <mergeCell ref="O8:P9"/>
    <mergeCell ref="U8:V9"/>
    <mergeCell ref="AB8:AB9"/>
    <mergeCell ref="G9:H9"/>
    <mergeCell ref="K9:L9"/>
    <mergeCell ref="A10:A13"/>
    <mergeCell ref="K10:L11"/>
    <mergeCell ref="Q10:R11"/>
    <mergeCell ref="Y10:AA11"/>
    <mergeCell ref="AB10:AB11"/>
    <mergeCell ref="B12:C13"/>
    <mergeCell ref="D12:E13"/>
    <mergeCell ref="G12:H12"/>
    <mergeCell ref="M12:N13"/>
    <mergeCell ref="O12:P13"/>
    <mergeCell ref="G13:H13"/>
    <mergeCell ref="K13:L13"/>
    <mergeCell ref="Q14:R15"/>
    <mergeCell ref="Y14:AA15"/>
    <mergeCell ref="AB14:AB15"/>
    <mergeCell ref="AC10:AC13"/>
    <mergeCell ref="AD10:AD13"/>
    <mergeCell ref="U12:V13"/>
    <mergeCell ref="AB12:AB13"/>
    <mergeCell ref="A18:A21"/>
    <mergeCell ref="K18:L19"/>
    <mergeCell ref="Q18:R19"/>
    <mergeCell ref="AC14:AC17"/>
    <mergeCell ref="AD14:AD17"/>
    <mergeCell ref="B16:C17"/>
    <mergeCell ref="D16:E17"/>
    <mergeCell ref="G16:H16"/>
    <mergeCell ref="M16:N17"/>
    <mergeCell ref="O16:P17"/>
    <mergeCell ref="U16:V17"/>
    <mergeCell ref="AB16:AB17"/>
    <mergeCell ref="G17:H17"/>
    <mergeCell ref="K17:L17"/>
    <mergeCell ref="A14:A17"/>
    <mergeCell ref="K14:L15"/>
    <mergeCell ref="S20:T21"/>
    <mergeCell ref="AC18:AC21"/>
    <mergeCell ref="AD18:AD21"/>
    <mergeCell ref="B20:C21"/>
    <mergeCell ref="D20:E21"/>
    <mergeCell ref="G20:H20"/>
    <mergeCell ref="M20:N21"/>
    <mergeCell ref="O20:P21"/>
    <mergeCell ref="U20:V21"/>
    <mergeCell ref="AB20:AB21"/>
    <mergeCell ref="G21:H21"/>
    <mergeCell ref="K21:L21"/>
    <mergeCell ref="AB18:AB19"/>
    <mergeCell ref="Y18:AA19"/>
    <mergeCell ref="U7:V7"/>
    <mergeCell ref="U11:V11"/>
    <mergeCell ref="U15:V15"/>
    <mergeCell ref="U19:V19"/>
    <mergeCell ref="S4:T4"/>
    <mergeCell ref="S7:T7"/>
    <mergeCell ref="S11:T11"/>
    <mergeCell ref="S15:T15"/>
    <mergeCell ref="S19:T19"/>
    <mergeCell ref="S8:T9"/>
    <mergeCell ref="S12:T13"/>
    <mergeCell ref="S16:T17"/>
  </mergeCells>
  <pageMargins left="0.70833333333333304" right="0.70833333333333304" top="0.78749999999999998" bottom="0.78749999999999998" header="0.511811023622047" footer="0.511811023622047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483" customWidth="1"/>
    <col min="5" max="5" width="1.7109375" style="79"/>
    <col min="6" max="6" width="5.7109375" style="490" customWidth="1"/>
    <col min="7" max="7" width="5.7109375" style="483" customWidth="1"/>
    <col min="8" max="8" width="1.7109375" style="79"/>
    <col min="9" max="9" width="5.7109375" style="490" customWidth="1"/>
    <col min="10" max="10" width="5.7109375" style="82" customWidth="1"/>
    <col min="11" max="11" width="1.7109375" style="79"/>
    <col min="12" max="12" width="5.7109375" style="490" customWidth="1"/>
    <col min="13" max="13" width="5.7109375" style="82" customWidth="1"/>
    <col min="14" max="14" width="1.7109375" style="79"/>
    <col min="15" max="15" width="5.7109375" style="490" customWidth="1"/>
    <col min="16" max="16" width="8.7109375" style="82" customWidth="1"/>
    <col min="17" max="17" width="8.7109375" style="483" customWidth="1"/>
    <col min="18" max="18" width="8.85546875" style="82" customWidth="1"/>
    <col min="19" max="19" width="8.85546875" style="483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>
      <c r="A1" s="631" t="s">
        <v>133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85"/>
    </row>
    <row r="2" spans="1:244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customHeight="1">
      <c r="A3" s="488"/>
      <c r="B3" s="92" t="s">
        <v>115</v>
      </c>
      <c r="C3" s="481" t="s">
        <v>116</v>
      </c>
      <c r="D3" s="635" t="s">
        <v>20</v>
      </c>
      <c r="E3" s="635"/>
      <c r="F3" s="635"/>
      <c r="G3" s="635" t="s">
        <v>40</v>
      </c>
      <c r="H3" s="635"/>
      <c r="I3" s="635"/>
      <c r="J3" s="635" t="s">
        <v>210</v>
      </c>
      <c r="K3" s="635"/>
      <c r="L3" s="635"/>
      <c r="M3" s="635" t="s">
        <v>611</v>
      </c>
      <c r="N3" s="635"/>
      <c r="O3" s="635"/>
      <c r="P3" s="94" t="s">
        <v>117</v>
      </c>
      <c r="Q3" s="482" t="s">
        <v>118</v>
      </c>
      <c r="R3" s="633" t="s">
        <v>119</v>
      </c>
      <c r="S3" s="633"/>
      <c r="T3" s="633" t="s">
        <v>120</v>
      </c>
      <c r="U3" s="633"/>
      <c r="V3" s="489" t="s">
        <v>12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>
      <c r="A4" s="98">
        <v>1</v>
      </c>
      <c r="B4" s="486" t="s">
        <v>612</v>
      </c>
      <c r="C4" s="100"/>
      <c r="D4" s="101"/>
      <c r="E4" s="102"/>
      <c r="F4" s="103"/>
      <c r="G4" s="104">
        <v>42</v>
      </c>
      <c r="H4" s="105" t="s">
        <v>121</v>
      </c>
      <c r="I4" s="106">
        <v>4</v>
      </c>
      <c r="J4" s="104">
        <v>40</v>
      </c>
      <c r="K4" s="105" t="s">
        <v>121</v>
      </c>
      <c r="L4" s="106">
        <v>5</v>
      </c>
      <c r="M4" s="104">
        <v>24</v>
      </c>
      <c r="N4" s="105" t="s">
        <v>121</v>
      </c>
      <c r="O4" s="106">
        <v>19</v>
      </c>
      <c r="P4" s="107">
        <v>3</v>
      </c>
      <c r="Q4" s="480">
        <v>0</v>
      </c>
      <c r="R4" s="487">
        <f>SUM(G4+J4+M4)</f>
        <v>106</v>
      </c>
      <c r="S4" s="480">
        <v>28</v>
      </c>
      <c r="T4" s="629">
        <v>6</v>
      </c>
      <c r="U4" s="629"/>
      <c r="V4" s="485">
        <v>1</v>
      </c>
      <c r="W4" s="85"/>
      <c r="X4" s="97"/>
      <c r="Y4" s="97"/>
      <c r="Z4" s="111"/>
    </row>
    <row r="5" spans="1:244" s="86" customFormat="1" ht="21">
      <c r="A5" s="98">
        <v>2</v>
      </c>
      <c r="B5" s="486" t="s">
        <v>609</v>
      </c>
      <c r="C5" s="100"/>
      <c r="D5" s="104">
        <v>4</v>
      </c>
      <c r="E5" s="112" t="s">
        <v>121</v>
      </c>
      <c r="F5" s="106">
        <v>42</v>
      </c>
      <c r="G5" s="113"/>
      <c r="H5" s="114"/>
      <c r="I5" s="115"/>
      <c r="J5" s="104">
        <v>17</v>
      </c>
      <c r="K5" s="105" t="s">
        <v>121</v>
      </c>
      <c r="L5" s="106">
        <v>38</v>
      </c>
      <c r="M5" s="104">
        <v>11</v>
      </c>
      <c r="N5" s="105" t="s">
        <v>121</v>
      </c>
      <c r="O5" s="106">
        <v>27</v>
      </c>
      <c r="P5" s="107">
        <v>0</v>
      </c>
      <c r="Q5" s="480">
        <v>3</v>
      </c>
      <c r="R5" s="487">
        <v>32</v>
      </c>
      <c r="S5" s="480">
        <v>107</v>
      </c>
      <c r="T5" s="629">
        <v>0</v>
      </c>
      <c r="U5" s="629"/>
      <c r="V5" s="485">
        <v>4</v>
      </c>
      <c r="W5" s="85"/>
      <c r="X5" s="97"/>
      <c r="Y5" s="97"/>
      <c r="Z5" s="111"/>
    </row>
    <row r="6" spans="1:244" ht="21">
      <c r="A6" s="98">
        <v>3</v>
      </c>
      <c r="B6" s="486" t="s">
        <v>607</v>
      </c>
      <c r="C6" s="100"/>
      <c r="D6" s="104">
        <v>5</v>
      </c>
      <c r="E6" s="112" t="s">
        <v>121</v>
      </c>
      <c r="F6" s="106">
        <v>40</v>
      </c>
      <c r="G6" s="104">
        <v>38</v>
      </c>
      <c r="H6" s="112" t="s">
        <v>121</v>
      </c>
      <c r="I6" s="106">
        <v>17</v>
      </c>
      <c r="J6" s="113"/>
      <c r="K6" s="114"/>
      <c r="L6" s="115"/>
      <c r="M6" s="104">
        <v>13</v>
      </c>
      <c r="N6" s="105" t="s">
        <v>121</v>
      </c>
      <c r="O6" s="106">
        <v>14</v>
      </c>
      <c r="P6" s="107">
        <v>1</v>
      </c>
      <c r="Q6" s="480">
        <v>2</v>
      </c>
      <c r="R6" s="487">
        <v>56</v>
      </c>
      <c r="S6" s="480">
        <v>71</v>
      </c>
      <c r="T6" s="629">
        <v>2</v>
      </c>
      <c r="U6" s="629"/>
      <c r="V6" s="485">
        <v>3</v>
      </c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>
      <c r="A7" s="98">
        <v>4</v>
      </c>
      <c r="B7" s="486" t="s">
        <v>608</v>
      </c>
      <c r="C7" s="100"/>
      <c r="D7" s="104">
        <v>19</v>
      </c>
      <c r="E7" s="112" t="s">
        <v>121</v>
      </c>
      <c r="F7" s="106">
        <v>24</v>
      </c>
      <c r="G7" s="104">
        <v>27</v>
      </c>
      <c r="H7" s="112" t="s">
        <v>121</v>
      </c>
      <c r="I7" s="106">
        <v>11</v>
      </c>
      <c r="J7" s="543">
        <v>14</v>
      </c>
      <c r="K7" s="112" t="s">
        <v>121</v>
      </c>
      <c r="L7" s="106">
        <v>13</v>
      </c>
      <c r="M7" s="113"/>
      <c r="N7" s="114"/>
      <c r="O7" s="115"/>
      <c r="P7" s="107">
        <v>2</v>
      </c>
      <c r="Q7" s="480">
        <v>1</v>
      </c>
      <c r="R7" s="487">
        <v>60</v>
      </c>
      <c r="S7" s="480">
        <v>48</v>
      </c>
      <c r="T7" s="629">
        <v>4</v>
      </c>
      <c r="U7" s="629"/>
      <c r="V7" s="485">
        <v>2</v>
      </c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>
      <c r="A8" s="484"/>
      <c r="B8" s="484"/>
      <c r="C8" s="484"/>
      <c r="D8" s="118"/>
      <c r="E8" s="484"/>
      <c r="F8" s="118"/>
      <c r="G8" s="118"/>
      <c r="H8" s="484"/>
      <c r="I8" s="118"/>
      <c r="J8" s="118"/>
      <c r="K8" s="484"/>
      <c r="L8" s="118"/>
      <c r="M8" s="118"/>
      <c r="N8" s="484"/>
      <c r="O8" s="118"/>
      <c r="P8" s="119"/>
      <c r="Q8" s="118"/>
      <c r="R8" s="119"/>
      <c r="S8" s="118"/>
      <c r="T8" s="630"/>
      <c r="U8" s="630"/>
      <c r="V8" s="484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 ht="18">
      <c r="A12" s="130"/>
      <c r="B12" s="634" t="s">
        <v>124</v>
      </c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131"/>
      <c r="X12" s="132"/>
      <c r="Y12" s="132"/>
      <c r="Z12" s="133"/>
    </row>
    <row r="13" spans="1:244" s="129" customFormat="1" ht="18">
      <c r="A13" s="130"/>
      <c r="B13" s="628" t="s">
        <v>131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</row>
    <row r="14" spans="1:244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</row>
    <row r="15" spans="1:244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</row>
    <row r="16" spans="1:244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</row>
    <row r="17" spans="1:244" s="129" customFormat="1" ht="18">
      <c r="A17" s="131"/>
      <c r="B17" s="624" t="s">
        <v>132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131"/>
    </row>
    <row r="18" spans="1:244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131"/>
    </row>
    <row r="19" spans="1:244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131"/>
    </row>
    <row r="20" spans="1:244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131"/>
    </row>
    <row r="21" spans="1:244" s="129" customFormat="1" ht="18">
      <c r="A21" s="131"/>
      <c r="B21" s="624" t="s">
        <v>126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131"/>
    </row>
    <row r="22" spans="1:244" s="129" customFormat="1" ht="18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131"/>
    </row>
    <row r="23" spans="1:244" s="129" customFormat="1" ht="18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131"/>
    </row>
    <row r="24" spans="1:244">
      <c r="A24" s="131"/>
      <c r="B24" s="624"/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131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</row>
    <row r="25" spans="1:244">
      <c r="A25" s="131"/>
      <c r="B25" s="479" t="s">
        <v>127</v>
      </c>
      <c r="C25" s="131"/>
      <c r="D25" s="135"/>
      <c r="E25" s="131"/>
      <c r="F25" s="136"/>
      <c r="G25" s="135"/>
      <c r="H25" s="131"/>
      <c r="I25" s="136"/>
      <c r="J25" s="137"/>
      <c r="K25" s="131"/>
      <c r="L25" s="136" t="s">
        <v>128</v>
      </c>
      <c r="M25" s="137"/>
      <c r="N25" s="626">
        <v>45597</v>
      </c>
      <c r="O25" s="626"/>
      <c r="P25" s="626"/>
      <c r="Q25" s="626"/>
      <c r="R25" s="137"/>
      <c r="S25" s="135"/>
      <c r="T25" s="131"/>
      <c r="U25" s="131"/>
      <c r="V25" s="131"/>
      <c r="W25" s="131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</row>
    <row r="26" spans="1:244">
      <c r="P26" s="138"/>
    </row>
    <row r="27" spans="1:244">
      <c r="P27" s="138"/>
    </row>
    <row r="28" spans="1:244">
      <c r="P28" s="138"/>
    </row>
    <row r="29" spans="1:244">
      <c r="P29" s="138"/>
    </row>
    <row r="30" spans="1:244">
      <c r="P30" s="138"/>
    </row>
    <row r="31" spans="1:244">
      <c r="P31" s="138"/>
    </row>
    <row r="32" spans="1:244">
      <c r="P32" s="138"/>
    </row>
    <row r="33" spans="16:16">
      <c r="P33" s="138"/>
    </row>
    <row r="34" spans="16:16">
      <c r="P34" s="138"/>
    </row>
    <row r="35" spans="16:16">
      <c r="P35" s="138"/>
    </row>
    <row r="36" spans="16:16">
      <c r="P36" s="138"/>
    </row>
    <row r="37" spans="16:16">
      <c r="P37" s="138"/>
    </row>
    <row r="38" spans="16:16">
      <c r="P38" s="138"/>
    </row>
    <row r="39" spans="16:16">
      <c r="P39" s="138"/>
    </row>
    <row r="40" spans="16:16">
      <c r="P40" s="138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54"/>
  <sheetViews>
    <sheetView view="pageBreakPreview" zoomScale="110" zoomScaleNormal="100" zoomScalePageLayoutView="110" workbookViewId="0"/>
  </sheetViews>
  <sheetFormatPr defaultColWidth="9.140625" defaultRowHeight="15.75"/>
  <cols>
    <col min="1" max="1" width="3.42578125" style="41" customWidth="1"/>
    <col min="2" max="2" width="11.28515625" style="38" customWidth="1"/>
    <col min="3" max="3" width="11.5703125" style="38" customWidth="1"/>
    <col min="4" max="4" width="25" style="38" customWidth="1"/>
    <col min="5" max="16384" width="9.140625" style="38"/>
  </cols>
  <sheetData>
    <row r="1" spans="1:8">
      <c r="B1" s="139" t="s">
        <v>134</v>
      </c>
      <c r="C1" s="140"/>
      <c r="D1" s="140"/>
    </row>
    <row r="2" spans="1:8">
      <c r="B2" s="139" t="s">
        <v>135</v>
      </c>
      <c r="C2" s="140"/>
      <c r="D2" s="140"/>
      <c r="E2" s="140"/>
      <c r="F2" s="140"/>
      <c r="G2" s="140"/>
      <c r="H2" s="140"/>
    </row>
    <row r="4" spans="1:8">
      <c r="A4" s="41" t="s">
        <v>59</v>
      </c>
      <c r="B4" s="78" t="s">
        <v>136</v>
      </c>
    </row>
    <row r="5" spans="1:8">
      <c r="B5" s="38" t="s">
        <v>137</v>
      </c>
    </row>
    <row r="6" spans="1:8">
      <c r="B6" s="40" t="s">
        <v>138</v>
      </c>
    </row>
    <row r="7" spans="1:8">
      <c r="B7" s="78"/>
    </row>
    <row r="8" spans="1:8">
      <c r="A8" s="41" t="s">
        <v>139</v>
      </c>
      <c r="B8" s="38" t="s">
        <v>140</v>
      </c>
    </row>
    <row r="9" spans="1:8">
      <c r="B9" s="38" t="s">
        <v>141</v>
      </c>
    </row>
    <row r="10" spans="1:8">
      <c r="B10" s="38" t="s">
        <v>142</v>
      </c>
    </row>
    <row r="11" spans="1:8">
      <c r="B11" s="38" t="s">
        <v>143</v>
      </c>
    </row>
    <row r="12" spans="1:8">
      <c r="B12" s="38" t="s">
        <v>144</v>
      </c>
    </row>
    <row r="14" spans="1:8">
      <c r="A14" s="41" t="s">
        <v>145</v>
      </c>
      <c r="B14" s="140" t="s">
        <v>146</v>
      </c>
      <c r="C14" s="140"/>
      <c r="D14" s="140"/>
      <c r="E14" s="140"/>
      <c r="F14" s="140"/>
      <c r="G14" s="140"/>
      <c r="H14" s="140"/>
    </row>
    <row r="15" spans="1:8">
      <c r="B15" s="140" t="s">
        <v>147</v>
      </c>
      <c r="C15" s="140"/>
      <c r="D15" s="140"/>
      <c r="E15" s="140"/>
      <c r="F15" s="140"/>
      <c r="G15" s="140"/>
      <c r="H15" s="140"/>
    </row>
    <row r="17" spans="1:2">
      <c r="A17" s="41" t="s">
        <v>148</v>
      </c>
      <c r="B17" s="38" t="s">
        <v>149</v>
      </c>
    </row>
    <row r="18" spans="1:2">
      <c r="B18" s="38" t="s">
        <v>150</v>
      </c>
    </row>
    <row r="19" spans="1:2">
      <c r="B19" s="38" t="s">
        <v>151</v>
      </c>
    </row>
    <row r="20" spans="1:2">
      <c r="B20" s="38" t="s">
        <v>152</v>
      </c>
    </row>
    <row r="22" spans="1:2">
      <c r="A22" s="41" t="s">
        <v>153</v>
      </c>
      <c r="B22" s="38" t="s">
        <v>154</v>
      </c>
    </row>
    <row r="23" spans="1:2">
      <c r="B23" s="38" t="s">
        <v>155</v>
      </c>
    </row>
    <row r="24" spans="1:2">
      <c r="B24" s="38" t="s">
        <v>156</v>
      </c>
    </row>
    <row r="25" spans="1:2">
      <c r="B25" s="38" t="s">
        <v>157</v>
      </c>
    </row>
    <row r="27" spans="1:2">
      <c r="A27" s="41" t="s">
        <v>158</v>
      </c>
      <c r="B27" s="38" t="s">
        <v>159</v>
      </c>
    </row>
    <row r="28" spans="1:2">
      <c r="B28" s="38" t="s">
        <v>160</v>
      </c>
    </row>
    <row r="29" spans="1:2">
      <c r="B29" s="38" t="s">
        <v>161</v>
      </c>
    </row>
    <row r="30" spans="1:2">
      <c r="B30" s="38" t="s">
        <v>162</v>
      </c>
    </row>
    <row r="32" spans="1:2">
      <c r="A32" s="41" t="s">
        <v>74</v>
      </c>
      <c r="B32" s="38" t="s">
        <v>163</v>
      </c>
    </row>
    <row r="33" spans="1:3">
      <c r="B33" s="38" t="s">
        <v>164</v>
      </c>
    </row>
    <row r="34" spans="1:3">
      <c r="B34" s="38" t="s">
        <v>165</v>
      </c>
    </row>
    <row r="36" spans="1:3">
      <c r="A36" s="41" t="s">
        <v>166</v>
      </c>
      <c r="B36" s="78" t="s">
        <v>167</v>
      </c>
    </row>
    <row r="37" spans="1:3">
      <c r="B37" s="78" t="s">
        <v>168</v>
      </c>
    </row>
    <row r="38" spans="1:3">
      <c r="B38" s="141" t="s">
        <v>169</v>
      </c>
      <c r="C38" s="142" t="s">
        <v>170</v>
      </c>
    </row>
    <row r="40" spans="1:3">
      <c r="A40" s="41" t="s">
        <v>78</v>
      </c>
      <c r="B40" s="38" t="s">
        <v>171</v>
      </c>
    </row>
    <row r="41" spans="1:3">
      <c r="B41" s="38" t="s">
        <v>172</v>
      </c>
    </row>
    <row r="42" spans="1:3">
      <c r="B42" s="40" t="s">
        <v>173</v>
      </c>
    </row>
    <row r="44" spans="1:3">
      <c r="A44" s="41" t="s">
        <v>84</v>
      </c>
      <c r="B44" s="40" t="s">
        <v>174</v>
      </c>
    </row>
    <row r="45" spans="1:3">
      <c r="B45" s="38" t="s">
        <v>175</v>
      </c>
    </row>
    <row r="46" spans="1:3">
      <c r="B46" s="40" t="s">
        <v>176</v>
      </c>
    </row>
    <row r="47" spans="1:3">
      <c r="B47" s="38" t="s">
        <v>177</v>
      </c>
    </row>
    <row r="48" spans="1:3">
      <c r="B48" s="38" t="s">
        <v>178</v>
      </c>
    </row>
    <row r="49" spans="1:8">
      <c r="B49" s="38" t="s">
        <v>179</v>
      </c>
    </row>
    <row r="51" spans="1:8">
      <c r="A51" s="41" t="s">
        <v>88</v>
      </c>
      <c r="B51" s="40" t="s">
        <v>180</v>
      </c>
      <c r="C51" s="140"/>
    </row>
    <row r="53" spans="1:8">
      <c r="B53" s="139" t="s">
        <v>181</v>
      </c>
      <c r="C53" s="140"/>
      <c r="D53" s="140"/>
      <c r="E53" s="140"/>
      <c r="F53" s="140"/>
      <c r="G53" s="140"/>
      <c r="H53" s="140"/>
    </row>
    <row r="54" spans="1:8">
      <c r="B54" s="139" t="s">
        <v>182</v>
      </c>
      <c r="C54" s="140"/>
      <c r="D54" s="140"/>
      <c r="E54" s="140"/>
      <c r="F54" s="38" t="s">
        <v>183</v>
      </c>
    </row>
  </sheetData>
  <pageMargins left="0.70833333333333304" right="0.70833333333333304" top="0.78749999999999998" bottom="0.78749999999999998" header="0.511811023622047" footer="0.511811023622047"/>
  <pageSetup paperSize="9" scale="8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37"/>
  <sheetViews>
    <sheetView view="pageBreakPreview" topLeftCell="A2" zoomScale="110" zoomScaleNormal="115" zoomScalePageLayoutView="110" workbookViewId="0">
      <selection activeCell="T28" sqref="T28"/>
    </sheetView>
  </sheetViews>
  <sheetFormatPr defaultColWidth="6.28515625" defaultRowHeight="15"/>
  <cols>
    <col min="1" max="1" width="6.28515625" style="143"/>
    <col min="2" max="2" width="9.140625" style="144" customWidth="1"/>
    <col min="3" max="4" width="9.140625" style="143" customWidth="1"/>
    <col min="5" max="5" width="4.85546875" style="143" customWidth="1"/>
    <col min="6" max="6" width="7.7109375" style="143" customWidth="1"/>
    <col min="7" max="7" width="8.7109375" style="145" customWidth="1"/>
    <col min="8" max="8" width="8.7109375" style="146" customWidth="1"/>
    <col min="9" max="9" width="4.85546875" style="143" customWidth="1"/>
    <col min="10" max="10" width="2" style="147" customWidth="1"/>
    <col min="11" max="11" width="8.7109375" style="147" customWidth="1"/>
    <col min="12" max="12" width="8.7109375" style="148" customWidth="1"/>
    <col min="13" max="13" width="8.7109375" style="145" customWidth="1"/>
    <col min="14" max="14" width="8.7109375" style="149" customWidth="1"/>
    <col min="15" max="15" width="4.85546875" style="143" customWidth="1"/>
    <col min="16" max="16" width="2" style="143" customWidth="1"/>
    <col min="17" max="17" width="8.7109375" style="150" customWidth="1"/>
    <col min="18" max="18" width="6.28515625" style="148"/>
    <col min="19" max="19" width="6.28515625" style="145"/>
    <col min="20" max="16384" width="6.28515625" style="143"/>
  </cols>
  <sheetData>
    <row r="1" spans="1:18" ht="15.75">
      <c r="A1" s="151" t="s">
        <v>184</v>
      </c>
      <c r="B1" s="152"/>
      <c r="C1" s="152"/>
      <c r="D1" s="152"/>
      <c r="E1" s="152"/>
      <c r="F1" s="153"/>
      <c r="G1" s="154"/>
      <c r="H1" s="154"/>
      <c r="I1" s="155"/>
      <c r="J1" s="156"/>
      <c r="K1" s="157"/>
      <c r="L1" s="158" t="s">
        <v>185</v>
      </c>
      <c r="M1" s="159"/>
      <c r="N1" s="160"/>
      <c r="O1" s="161"/>
      <c r="P1" s="158"/>
      <c r="Q1" s="162"/>
    </row>
    <row r="2" spans="1:18" ht="15.75">
      <c r="A2" s="163" t="s">
        <v>186</v>
      </c>
      <c r="B2" s="164"/>
      <c r="C2" s="165"/>
      <c r="D2" s="165"/>
      <c r="E2" s="165"/>
      <c r="F2" s="166"/>
      <c r="G2" s="167"/>
      <c r="H2" s="167"/>
      <c r="I2" s="168"/>
      <c r="J2" s="169"/>
      <c r="L2" s="170" t="s">
        <v>187</v>
      </c>
      <c r="M2" s="170"/>
      <c r="N2" s="171"/>
      <c r="O2" s="172"/>
      <c r="P2" s="173"/>
      <c r="Q2" s="174"/>
    </row>
    <row r="3" spans="1:18">
      <c r="A3" s="175" t="s">
        <v>188</v>
      </c>
      <c r="B3" s="176"/>
      <c r="C3" s="176"/>
      <c r="D3" s="143" t="s">
        <v>189</v>
      </c>
      <c r="F3" s="177"/>
      <c r="G3" s="178"/>
      <c r="H3" s="178"/>
      <c r="I3" s="148"/>
      <c r="L3" s="179" t="s">
        <v>190</v>
      </c>
      <c r="M3" s="170"/>
      <c r="N3" s="171"/>
      <c r="O3" s="172"/>
      <c r="P3" s="173"/>
      <c r="Q3" s="174"/>
    </row>
    <row r="4" spans="1:18" ht="15.75" thickBot="1">
      <c r="A4" s="175" t="s">
        <v>191</v>
      </c>
      <c r="B4" s="643" t="s">
        <v>192</v>
      </c>
      <c r="C4" s="643"/>
      <c r="D4" s="643"/>
      <c r="E4" s="643"/>
      <c r="F4" s="643"/>
      <c r="G4" s="180" t="s">
        <v>128</v>
      </c>
      <c r="H4" s="644">
        <v>45561</v>
      </c>
      <c r="I4" s="644"/>
      <c r="J4" s="145"/>
      <c r="K4" s="149"/>
      <c r="L4" s="170" t="s">
        <v>193</v>
      </c>
      <c r="M4" s="179"/>
      <c r="N4" s="171"/>
      <c r="O4" s="181"/>
      <c r="P4" s="173"/>
      <c r="Q4" s="174"/>
      <c r="R4" s="143"/>
    </row>
    <row r="5" spans="1:18" ht="15.75" thickBot="1">
      <c r="A5" s="645"/>
      <c r="B5" s="645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</row>
    <row r="6" spans="1:18" ht="15.75" thickBot="1">
      <c r="A6" s="182" t="s">
        <v>194</v>
      </c>
      <c r="B6" s="646" t="s">
        <v>195</v>
      </c>
      <c r="C6" s="646"/>
      <c r="D6" s="646"/>
      <c r="E6" s="183" t="s">
        <v>196</v>
      </c>
      <c r="F6" s="184" t="s">
        <v>197</v>
      </c>
      <c r="G6" s="185" t="s">
        <v>306</v>
      </c>
      <c r="H6" s="185" t="s">
        <v>347</v>
      </c>
      <c r="I6" s="647" t="s">
        <v>57</v>
      </c>
      <c r="J6" s="648"/>
      <c r="K6" s="649"/>
      <c r="L6" s="183" t="s">
        <v>54</v>
      </c>
      <c r="M6" s="183" t="s">
        <v>53</v>
      </c>
      <c r="N6" s="186" t="s">
        <v>200</v>
      </c>
      <c r="O6" s="650" t="s">
        <v>201</v>
      </c>
      <c r="P6" s="650"/>
      <c r="Q6" s="650"/>
    </row>
    <row r="7" spans="1:18" ht="15.75" thickBot="1">
      <c r="A7" s="187"/>
      <c r="B7" s="646"/>
      <c r="C7" s="646"/>
      <c r="D7" s="646"/>
      <c r="E7" s="188" t="s">
        <v>202</v>
      </c>
      <c r="F7" s="189" t="s">
        <v>203</v>
      </c>
      <c r="G7" s="190" t="s">
        <v>204</v>
      </c>
      <c r="H7" s="190" t="s">
        <v>204</v>
      </c>
      <c r="I7" s="651" t="s">
        <v>205</v>
      </c>
      <c r="J7" s="652"/>
      <c r="K7" s="653"/>
      <c r="L7" s="188" t="s">
        <v>206</v>
      </c>
      <c r="M7" s="188" t="s">
        <v>206</v>
      </c>
      <c r="N7" s="191" t="s">
        <v>397</v>
      </c>
      <c r="O7" s="654" t="s">
        <v>207</v>
      </c>
      <c r="P7" s="654"/>
      <c r="Q7" s="654"/>
    </row>
    <row r="8" spans="1:18">
      <c r="A8" s="434">
        <v>1</v>
      </c>
      <c r="B8" s="640" t="s">
        <v>302</v>
      </c>
      <c r="C8" s="641"/>
      <c r="D8" s="641"/>
      <c r="E8" s="404" t="s">
        <v>208</v>
      </c>
      <c r="F8" s="184">
        <v>8908</v>
      </c>
      <c r="G8" s="438" t="s">
        <v>309</v>
      </c>
      <c r="H8" s="438" t="s">
        <v>350</v>
      </c>
      <c r="I8" s="414">
        <v>2</v>
      </c>
      <c r="J8" s="449" t="s">
        <v>121</v>
      </c>
      <c r="K8" s="438" t="s">
        <v>384</v>
      </c>
      <c r="L8" s="437">
        <v>24838</v>
      </c>
      <c r="M8" s="437">
        <v>33695</v>
      </c>
      <c r="N8" s="437">
        <v>31382</v>
      </c>
      <c r="O8" s="414">
        <v>1</v>
      </c>
      <c r="P8" s="449" t="s">
        <v>121</v>
      </c>
      <c r="Q8" s="454" t="s">
        <v>414</v>
      </c>
    </row>
    <row r="9" spans="1:18">
      <c r="A9" s="435"/>
      <c r="B9" s="642" t="s">
        <v>40</v>
      </c>
      <c r="C9" s="636"/>
      <c r="D9" s="636"/>
      <c r="E9" s="405"/>
      <c r="F9" s="195"/>
      <c r="G9" s="427" t="s">
        <v>316</v>
      </c>
      <c r="H9" s="428">
        <v>45623</v>
      </c>
      <c r="I9" s="416">
        <v>2</v>
      </c>
      <c r="J9" s="452" t="s">
        <v>121</v>
      </c>
      <c r="K9" s="427" t="s">
        <v>391</v>
      </c>
      <c r="L9" s="426">
        <v>18994</v>
      </c>
      <c r="M9" s="426">
        <v>33695</v>
      </c>
      <c r="N9" s="426">
        <v>16681</v>
      </c>
      <c r="O9" s="416">
        <v>1</v>
      </c>
      <c r="P9" s="452" t="s">
        <v>121</v>
      </c>
      <c r="Q9" s="455" t="s">
        <v>417</v>
      </c>
    </row>
    <row r="10" spans="1:18" ht="15.75" thickBot="1">
      <c r="A10" s="436"/>
      <c r="B10" s="639"/>
      <c r="C10" s="637"/>
      <c r="D10" s="637"/>
      <c r="E10" s="406"/>
      <c r="F10" s="199"/>
      <c r="G10" s="442" t="s">
        <v>323</v>
      </c>
      <c r="H10" s="442" t="s">
        <v>361</v>
      </c>
      <c r="I10" s="417"/>
      <c r="J10" s="453" t="s">
        <v>121</v>
      </c>
      <c r="K10" s="411"/>
      <c r="L10" s="411"/>
      <c r="M10" s="412"/>
      <c r="N10" s="411"/>
      <c r="O10" s="417"/>
      <c r="P10" s="453"/>
      <c r="Q10" s="450"/>
    </row>
    <row r="11" spans="1:18">
      <c r="A11" s="434">
        <v>2</v>
      </c>
      <c r="B11" s="640" t="s">
        <v>297</v>
      </c>
      <c r="C11" s="641"/>
      <c r="D11" s="641"/>
      <c r="E11" s="404" t="s">
        <v>208</v>
      </c>
      <c r="F11" s="184">
        <v>7862</v>
      </c>
      <c r="G11" s="438" t="s">
        <v>310</v>
      </c>
      <c r="H11" s="438" t="s">
        <v>348</v>
      </c>
      <c r="I11" s="420">
        <v>2</v>
      </c>
      <c r="J11" s="449" t="s">
        <v>121</v>
      </c>
      <c r="K11" s="438" t="s">
        <v>380</v>
      </c>
      <c r="L11" s="437">
        <v>14611</v>
      </c>
      <c r="M11" s="437">
        <v>23468</v>
      </c>
      <c r="N11" s="437">
        <v>19541</v>
      </c>
      <c r="O11" s="414">
        <v>1</v>
      </c>
      <c r="P11" s="449" t="s">
        <v>121</v>
      </c>
      <c r="Q11" s="457" t="s">
        <v>415</v>
      </c>
    </row>
    <row r="12" spans="1:18">
      <c r="A12" s="435"/>
      <c r="B12" s="642"/>
      <c r="C12" s="636"/>
      <c r="D12" s="636"/>
      <c r="E12" s="405"/>
      <c r="F12" s="195"/>
      <c r="G12" s="426">
        <v>25903</v>
      </c>
      <c r="H12" s="427" t="s">
        <v>353</v>
      </c>
      <c r="I12" s="416">
        <v>2</v>
      </c>
      <c r="J12" s="452" t="s">
        <v>121</v>
      </c>
      <c r="K12" s="427" t="s">
        <v>386</v>
      </c>
      <c r="L12" s="426">
        <v>13150</v>
      </c>
      <c r="M12" s="426">
        <v>25263</v>
      </c>
      <c r="N12" s="428">
        <v>45389</v>
      </c>
      <c r="O12" s="416"/>
      <c r="P12" s="452"/>
      <c r="Q12" s="451"/>
    </row>
    <row r="13" spans="1:18" ht="15.75" thickBot="1">
      <c r="A13" s="456"/>
      <c r="B13" s="639"/>
      <c r="C13" s="637"/>
      <c r="D13" s="637"/>
      <c r="E13" s="406"/>
      <c r="F13" s="199"/>
      <c r="G13" s="412"/>
      <c r="H13" s="442" t="s">
        <v>356</v>
      </c>
      <c r="I13" s="417"/>
      <c r="J13" s="453" t="s">
        <v>121</v>
      </c>
      <c r="K13" s="411"/>
      <c r="L13" s="411"/>
      <c r="M13" s="419">
        <v>22737</v>
      </c>
      <c r="N13" s="412"/>
      <c r="O13" s="417"/>
      <c r="P13" s="453"/>
      <c r="Q13" s="450"/>
    </row>
    <row r="14" spans="1:18">
      <c r="A14" s="434">
        <v>3</v>
      </c>
      <c r="B14" s="640" t="s">
        <v>303</v>
      </c>
      <c r="C14" s="641"/>
      <c r="D14" s="641"/>
      <c r="E14" s="404" t="s">
        <v>208</v>
      </c>
      <c r="F14" s="184">
        <v>7465</v>
      </c>
      <c r="G14" s="438" t="s">
        <v>308</v>
      </c>
      <c r="H14" s="438" t="s">
        <v>352</v>
      </c>
      <c r="I14" s="414">
        <v>2</v>
      </c>
      <c r="J14" s="449" t="s">
        <v>121</v>
      </c>
      <c r="K14" s="439">
        <v>45494</v>
      </c>
      <c r="L14" s="437">
        <v>17533</v>
      </c>
      <c r="M14" s="439">
        <v>45630</v>
      </c>
      <c r="N14" s="437">
        <v>36008</v>
      </c>
      <c r="O14" s="414">
        <v>1</v>
      </c>
      <c r="P14" s="449" t="s">
        <v>121</v>
      </c>
      <c r="Q14" s="454" t="s">
        <v>410</v>
      </c>
    </row>
    <row r="15" spans="1:18">
      <c r="A15" s="435"/>
      <c r="B15" s="642"/>
      <c r="C15" s="636"/>
      <c r="D15" s="636"/>
      <c r="E15" s="405"/>
      <c r="F15" s="195"/>
      <c r="G15" s="427" t="s">
        <v>313</v>
      </c>
      <c r="H15" s="427" t="s">
        <v>365</v>
      </c>
      <c r="I15" s="416">
        <v>2</v>
      </c>
      <c r="J15" s="452" t="s">
        <v>121</v>
      </c>
      <c r="K15" s="427" t="s">
        <v>382</v>
      </c>
      <c r="L15" s="426">
        <v>13150</v>
      </c>
      <c r="M15" s="426">
        <v>34394</v>
      </c>
      <c r="N15" s="428">
        <v>45299</v>
      </c>
      <c r="O15" s="416"/>
      <c r="P15" s="452"/>
      <c r="Q15" s="451"/>
    </row>
    <row r="16" spans="1:18" ht="15.75" thickBot="1">
      <c r="A16" s="456"/>
      <c r="B16" s="639"/>
      <c r="C16" s="637"/>
      <c r="D16" s="637"/>
      <c r="E16" s="406"/>
      <c r="F16" s="199"/>
      <c r="G16" s="442" t="s">
        <v>320</v>
      </c>
      <c r="H16" s="412"/>
      <c r="I16" s="417">
        <v>2</v>
      </c>
      <c r="J16" s="453" t="s">
        <v>121</v>
      </c>
      <c r="K16" s="442" t="s">
        <v>389</v>
      </c>
      <c r="L16" s="412"/>
      <c r="M16" s="411"/>
      <c r="N16" s="411"/>
      <c r="O16" s="417"/>
      <c r="P16" s="453"/>
      <c r="Q16" s="450"/>
    </row>
    <row r="17" spans="1:17">
      <c r="A17" s="434">
        <v>4</v>
      </c>
      <c r="B17" s="640" t="s">
        <v>304</v>
      </c>
      <c r="C17" s="641"/>
      <c r="D17" s="641"/>
      <c r="E17" s="404" t="s">
        <v>208</v>
      </c>
      <c r="F17" s="184">
        <v>7228</v>
      </c>
      <c r="G17" s="438" t="s">
        <v>319</v>
      </c>
      <c r="H17" s="438" t="s">
        <v>357</v>
      </c>
      <c r="I17" s="414">
        <v>2</v>
      </c>
      <c r="J17" s="449" t="s">
        <v>121</v>
      </c>
      <c r="K17" s="438" t="s">
        <v>381</v>
      </c>
      <c r="L17" s="437">
        <v>18994</v>
      </c>
      <c r="M17" s="437">
        <v>43191</v>
      </c>
      <c r="N17" s="437">
        <v>24351</v>
      </c>
      <c r="O17" s="414">
        <v>2</v>
      </c>
      <c r="P17" s="449" t="s">
        <v>121</v>
      </c>
      <c r="Q17" s="458">
        <v>34366</v>
      </c>
    </row>
    <row r="18" spans="1:17">
      <c r="A18" s="435"/>
      <c r="B18" s="642" t="s">
        <v>20</v>
      </c>
      <c r="C18" s="636"/>
      <c r="D18" s="636"/>
      <c r="E18" s="405"/>
      <c r="F18" s="195"/>
      <c r="G18" s="427" t="s">
        <v>322</v>
      </c>
      <c r="H18" s="427" t="s">
        <v>358</v>
      </c>
      <c r="I18" s="429">
        <v>2</v>
      </c>
      <c r="J18" s="452" t="s">
        <v>121</v>
      </c>
      <c r="K18" s="427" t="s">
        <v>390</v>
      </c>
      <c r="L18" s="426">
        <v>45292</v>
      </c>
      <c r="M18" s="426">
        <v>30376</v>
      </c>
      <c r="N18" s="426">
        <v>29434</v>
      </c>
      <c r="O18" s="416">
        <v>1</v>
      </c>
      <c r="P18" s="452" t="s">
        <v>121</v>
      </c>
      <c r="Q18" s="455" t="s">
        <v>416</v>
      </c>
    </row>
    <row r="19" spans="1:17" ht="15.75" thickBot="1">
      <c r="A19" s="436"/>
      <c r="B19" s="639"/>
      <c r="C19" s="637"/>
      <c r="D19" s="637"/>
      <c r="E19" s="406"/>
      <c r="F19" s="199"/>
      <c r="G19" s="442" t="s">
        <v>325</v>
      </c>
      <c r="H19" s="442" t="s">
        <v>366</v>
      </c>
      <c r="I19" s="417"/>
      <c r="J19" s="453" t="s">
        <v>121</v>
      </c>
      <c r="K19" s="412"/>
      <c r="L19" s="411"/>
      <c r="M19" s="411"/>
      <c r="N19" s="411"/>
      <c r="O19" s="417"/>
      <c r="P19" s="453"/>
      <c r="Q19" s="450"/>
    </row>
    <row r="20" spans="1:17">
      <c r="A20" s="434">
        <v>5</v>
      </c>
      <c r="B20" s="640" t="s">
        <v>305</v>
      </c>
      <c r="C20" s="641"/>
      <c r="D20" s="641"/>
      <c r="E20" s="404" t="s">
        <v>208</v>
      </c>
      <c r="F20" s="184">
        <v>6944</v>
      </c>
      <c r="G20" s="438" t="s">
        <v>317</v>
      </c>
      <c r="H20" s="438" t="s">
        <v>355</v>
      </c>
      <c r="I20" s="414">
        <v>2</v>
      </c>
      <c r="J20" s="449" t="s">
        <v>121</v>
      </c>
      <c r="K20" s="438" t="s">
        <v>385</v>
      </c>
      <c r="L20" s="437">
        <v>17533</v>
      </c>
      <c r="M20" s="437">
        <v>16893</v>
      </c>
      <c r="N20" s="437">
        <v>28734</v>
      </c>
      <c r="O20" s="414">
        <v>2</v>
      </c>
      <c r="P20" s="449" t="s">
        <v>121</v>
      </c>
      <c r="Q20" s="458">
        <v>18323</v>
      </c>
    </row>
    <row r="21" spans="1:17">
      <c r="A21" s="435"/>
      <c r="B21" s="642" t="s">
        <v>210</v>
      </c>
      <c r="C21" s="636"/>
      <c r="D21" s="636"/>
      <c r="E21" s="405"/>
      <c r="F21" s="195"/>
      <c r="G21" s="427" t="s">
        <v>321</v>
      </c>
      <c r="H21" s="427" t="s">
        <v>359</v>
      </c>
      <c r="I21" s="416">
        <v>2</v>
      </c>
      <c r="J21" s="452" t="s">
        <v>121</v>
      </c>
      <c r="K21" s="427" t="s">
        <v>394</v>
      </c>
      <c r="L21" s="426">
        <v>13150</v>
      </c>
      <c r="M21" s="426">
        <v>46113</v>
      </c>
      <c r="N21" s="426">
        <v>32356</v>
      </c>
      <c r="O21" s="416">
        <v>2</v>
      </c>
      <c r="P21" s="452" t="s">
        <v>121</v>
      </c>
      <c r="Q21" s="459">
        <v>30164</v>
      </c>
    </row>
    <row r="22" spans="1:17" ht="15.75" thickBot="1">
      <c r="A22" s="436"/>
      <c r="B22" s="639"/>
      <c r="C22" s="637"/>
      <c r="D22" s="637"/>
      <c r="E22" s="406"/>
      <c r="F22" s="199"/>
      <c r="G22" s="460">
        <v>45549</v>
      </c>
      <c r="H22" s="412"/>
      <c r="I22" s="417"/>
      <c r="J22" s="453" t="s">
        <v>121</v>
      </c>
      <c r="K22" s="412"/>
      <c r="L22" s="411"/>
      <c r="M22" s="411"/>
      <c r="N22" s="411"/>
      <c r="O22" s="417"/>
      <c r="P22" s="453"/>
      <c r="Q22" s="450"/>
    </row>
    <row r="23" spans="1:17">
      <c r="A23" s="434">
        <v>6</v>
      </c>
      <c r="B23" s="640" t="s">
        <v>301</v>
      </c>
      <c r="C23" s="641"/>
      <c r="D23" s="641"/>
      <c r="E23" s="404" t="s">
        <v>208</v>
      </c>
      <c r="F23" s="184">
        <v>6859</v>
      </c>
      <c r="G23" s="438" t="s">
        <v>312</v>
      </c>
      <c r="H23" s="438" t="s">
        <v>349</v>
      </c>
      <c r="I23" s="414">
        <v>2</v>
      </c>
      <c r="J23" s="449" t="s">
        <v>121</v>
      </c>
      <c r="K23" s="438" t="s">
        <v>392</v>
      </c>
      <c r="L23" s="437">
        <v>11689</v>
      </c>
      <c r="M23" s="437">
        <v>11780</v>
      </c>
      <c r="N23" s="437">
        <v>27638</v>
      </c>
      <c r="O23" s="414">
        <v>1</v>
      </c>
      <c r="P23" s="449" t="s">
        <v>121</v>
      </c>
      <c r="Q23" s="454" t="s">
        <v>411</v>
      </c>
    </row>
    <row r="24" spans="1:17">
      <c r="A24" s="435"/>
      <c r="B24" s="642"/>
      <c r="C24" s="636"/>
      <c r="D24" s="636"/>
      <c r="E24" s="405"/>
      <c r="F24" s="195"/>
      <c r="G24" s="427" t="s">
        <v>315</v>
      </c>
      <c r="H24" s="428">
        <v>45535</v>
      </c>
      <c r="I24" s="416">
        <v>3</v>
      </c>
      <c r="J24" s="452" t="s">
        <v>121</v>
      </c>
      <c r="K24" s="426">
        <v>27061</v>
      </c>
      <c r="L24" s="426">
        <v>46753</v>
      </c>
      <c r="M24" s="426">
        <v>47209</v>
      </c>
      <c r="N24" s="426">
        <v>15919</v>
      </c>
      <c r="O24" s="416">
        <v>2</v>
      </c>
      <c r="P24" s="452" t="s">
        <v>121</v>
      </c>
      <c r="Q24" s="459">
        <v>44105</v>
      </c>
    </row>
    <row r="25" spans="1:17" ht="15.75" thickBot="1">
      <c r="A25" s="436"/>
      <c r="B25" s="639"/>
      <c r="C25" s="637"/>
      <c r="D25" s="637"/>
      <c r="E25" s="406"/>
      <c r="F25" s="199"/>
      <c r="G25" s="442" t="s">
        <v>318</v>
      </c>
      <c r="H25" s="442" t="s">
        <v>354</v>
      </c>
      <c r="I25" s="417"/>
      <c r="J25" s="453" t="s">
        <v>121</v>
      </c>
      <c r="K25" s="412"/>
      <c r="L25" s="411"/>
      <c r="M25" s="411"/>
      <c r="N25" s="411"/>
      <c r="O25" s="417"/>
      <c r="P25" s="453"/>
      <c r="Q25" s="450"/>
    </row>
    <row r="26" spans="1:17">
      <c r="A26" s="434">
        <v>7</v>
      </c>
      <c r="B26" s="640" t="s">
        <v>295</v>
      </c>
      <c r="C26" s="641"/>
      <c r="D26" s="641"/>
      <c r="E26" s="404" t="s">
        <v>208</v>
      </c>
      <c r="F26" s="184">
        <v>6685</v>
      </c>
      <c r="G26" s="438" t="s">
        <v>311</v>
      </c>
      <c r="H26" s="438" t="s">
        <v>351</v>
      </c>
      <c r="I26" s="420">
        <v>2</v>
      </c>
      <c r="J26" s="449" t="s">
        <v>121</v>
      </c>
      <c r="K26" s="438" t="s">
        <v>383</v>
      </c>
      <c r="L26" s="437">
        <v>13150</v>
      </c>
      <c r="M26" s="437">
        <v>19450</v>
      </c>
      <c r="N26" s="461">
        <v>26543</v>
      </c>
      <c r="O26" s="414">
        <v>2</v>
      </c>
      <c r="P26" s="449" t="s">
        <v>121</v>
      </c>
      <c r="Q26" s="454" t="s">
        <v>413</v>
      </c>
    </row>
    <row r="27" spans="1:17">
      <c r="A27" s="435"/>
      <c r="B27" s="642"/>
      <c r="C27" s="636"/>
      <c r="D27" s="636"/>
      <c r="E27" s="405"/>
      <c r="F27" s="195"/>
      <c r="G27" s="427" t="s">
        <v>314</v>
      </c>
      <c r="H27" s="428">
        <v>45381</v>
      </c>
      <c r="I27" s="416">
        <v>2</v>
      </c>
      <c r="J27" s="452" t="s">
        <v>121</v>
      </c>
      <c r="K27" s="427" t="s">
        <v>387</v>
      </c>
      <c r="L27" s="413"/>
      <c r="M27" s="426">
        <v>16163</v>
      </c>
      <c r="N27" s="426">
        <v>47362</v>
      </c>
      <c r="O27" s="416">
        <v>2</v>
      </c>
      <c r="P27" s="452" t="s">
        <v>121</v>
      </c>
      <c r="Q27" s="459">
        <v>21641</v>
      </c>
    </row>
    <row r="28" spans="1:17" ht="15.75" thickBot="1">
      <c r="A28" s="436"/>
      <c r="B28" s="639"/>
      <c r="C28" s="637"/>
      <c r="D28" s="637"/>
      <c r="E28" s="406"/>
      <c r="F28" s="199"/>
      <c r="G28" s="442" t="s">
        <v>307</v>
      </c>
      <c r="H28" s="442" t="s">
        <v>364</v>
      </c>
      <c r="I28" s="417">
        <v>2</v>
      </c>
      <c r="J28" s="453" t="s">
        <v>121</v>
      </c>
      <c r="K28" s="442" t="s">
        <v>388</v>
      </c>
      <c r="L28" s="411"/>
      <c r="M28" s="411"/>
      <c r="N28" s="411"/>
      <c r="O28" s="417"/>
      <c r="P28" s="453"/>
      <c r="Q28" s="450"/>
    </row>
    <row r="29" spans="1:17">
      <c r="A29" s="434">
        <v>8</v>
      </c>
      <c r="B29" s="640" t="s">
        <v>299</v>
      </c>
      <c r="C29" s="641"/>
      <c r="D29" s="641"/>
      <c r="E29" s="404" t="s">
        <v>208</v>
      </c>
      <c r="F29" s="184">
        <v>5540</v>
      </c>
      <c r="G29" s="439">
        <v>45305</v>
      </c>
      <c r="H29" s="438" t="s">
        <v>360</v>
      </c>
      <c r="I29" s="414">
        <v>2</v>
      </c>
      <c r="J29" s="449" t="s">
        <v>121</v>
      </c>
      <c r="K29" s="438" t="s">
        <v>393</v>
      </c>
      <c r="L29" s="437">
        <v>13150</v>
      </c>
      <c r="M29" s="437">
        <v>19054</v>
      </c>
      <c r="N29" s="439">
        <v>45574</v>
      </c>
      <c r="O29" s="414">
        <v>1</v>
      </c>
      <c r="P29" s="449" t="s">
        <v>121</v>
      </c>
      <c r="Q29" s="454" t="s">
        <v>412</v>
      </c>
    </row>
    <row r="30" spans="1:17">
      <c r="A30" s="435"/>
      <c r="B30" s="642"/>
      <c r="C30" s="636"/>
      <c r="D30" s="636"/>
      <c r="E30" s="405"/>
      <c r="F30" s="201"/>
      <c r="G30" s="427" t="s">
        <v>324</v>
      </c>
      <c r="H30" s="427" t="s">
        <v>362</v>
      </c>
      <c r="I30" s="416">
        <v>3</v>
      </c>
      <c r="J30" s="452" t="s">
        <v>121</v>
      </c>
      <c r="K30" s="427" t="s">
        <v>395</v>
      </c>
      <c r="L30" s="413"/>
      <c r="M30" s="413"/>
      <c r="N30" s="426">
        <v>33086</v>
      </c>
      <c r="O30" s="416"/>
      <c r="P30" s="452"/>
      <c r="Q30" s="451"/>
    </row>
    <row r="31" spans="1:17" ht="15.75" thickBot="1">
      <c r="A31" s="436"/>
      <c r="B31" s="639"/>
      <c r="C31" s="637"/>
      <c r="D31" s="637"/>
      <c r="E31" s="406"/>
      <c r="F31" s="202"/>
      <c r="G31" s="411"/>
      <c r="H31" s="442" t="s">
        <v>363</v>
      </c>
      <c r="I31" s="417">
        <v>3</v>
      </c>
      <c r="J31" s="453" t="s">
        <v>121</v>
      </c>
      <c r="K31" s="442" t="s">
        <v>396</v>
      </c>
      <c r="L31" s="411"/>
      <c r="M31" s="411"/>
      <c r="N31" s="411"/>
      <c r="O31" s="417"/>
      <c r="P31" s="453"/>
      <c r="Q31" s="450"/>
    </row>
    <row r="32" spans="1:17">
      <c r="A32" s="192">
        <v>9</v>
      </c>
      <c r="B32" s="638"/>
      <c r="C32" s="638"/>
      <c r="D32" s="638"/>
      <c r="E32" s="407"/>
      <c r="F32" s="216"/>
      <c r="G32" s="217"/>
      <c r="H32" s="217"/>
      <c r="I32" s="218"/>
      <c r="J32" s="219"/>
      <c r="K32" s="220"/>
      <c r="L32" s="217"/>
      <c r="M32" s="217"/>
      <c r="N32" s="221"/>
      <c r="O32" s="218"/>
      <c r="P32" s="219"/>
      <c r="Q32" s="222"/>
    </row>
    <row r="33" spans="1:17">
      <c r="A33" s="193"/>
      <c r="B33" s="636"/>
      <c r="C33" s="636"/>
      <c r="D33" s="636"/>
      <c r="E33" s="194"/>
      <c r="F33" s="201"/>
      <c r="G33" s="203"/>
      <c r="H33" s="203"/>
      <c r="I33" s="204"/>
      <c r="J33" s="196"/>
      <c r="K33" s="205"/>
      <c r="L33" s="203"/>
      <c r="M33" s="203"/>
      <c r="N33" s="206"/>
      <c r="O33" s="204"/>
      <c r="P33" s="196"/>
      <c r="Q33" s="207"/>
    </row>
    <row r="34" spans="1:17" ht="15.75" thickBot="1">
      <c r="A34" s="197"/>
      <c r="B34" s="637"/>
      <c r="C34" s="637"/>
      <c r="D34" s="637"/>
      <c r="E34" s="198"/>
      <c r="F34" s="202"/>
      <c r="G34" s="208"/>
      <c r="H34" s="208"/>
      <c r="I34" s="209"/>
      <c r="J34" s="210"/>
      <c r="K34" s="211"/>
      <c r="L34" s="208"/>
      <c r="M34" s="208"/>
      <c r="N34" s="212"/>
      <c r="O34" s="209"/>
      <c r="P34" s="210"/>
      <c r="Q34" s="213"/>
    </row>
    <row r="35" spans="1:17">
      <c r="A35" s="214">
        <v>10</v>
      </c>
      <c r="B35" s="638"/>
      <c r="C35" s="638"/>
      <c r="D35" s="638"/>
      <c r="E35" s="215"/>
      <c r="F35" s="216"/>
      <c r="G35" s="217"/>
      <c r="H35" s="217"/>
      <c r="I35" s="218"/>
      <c r="J35" s="219"/>
      <c r="K35" s="220"/>
      <c r="L35" s="217"/>
      <c r="M35" s="217"/>
      <c r="N35" s="221"/>
      <c r="O35" s="218"/>
      <c r="P35" s="219"/>
      <c r="Q35" s="222"/>
    </row>
    <row r="36" spans="1:17">
      <c r="A36" s="193"/>
      <c r="B36" s="636"/>
      <c r="C36" s="636"/>
      <c r="D36" s="636"/>
      <c r="E36" s="194"/>
      <c r="F36" s="201"/>
      <c r="G36" s="203"/>
      <c r="H36" s="203"/>
      <c r="I36" s="204"/>
      <c r="J36" s="196"/>
      <c r="K36" s="205"/>
      <c r="L36" s="203"/>
      <c r="M36" s="203"/>
      <c r="N36" s="206"/>
      <c r="O36" s="204"/>
      <c r="P36" s="196"/>
      <c r="Q36" s="207"/>
    </row>
    <row r="37" spans="1:17" ht="15.75" thickBot="1">
      <c r="A37" s="197"/>
      <c r="B37" s="637"/>
      <c r="C37" s="637"/>
      <c r="D37" s="637"/>
      <c r="E37" s="198"/>
      <c r="F37" s="202"/>
      <c r="G37" s="223"/>
      <c r="H37" s="223"/>
      <c r="I37" s="209"/>
      <c r="J37" s="210"/>
      <c r="K37" s="211"/>
      <c r="L37" s="223"/>
      <c r="M37" s="223"/>
      <c r="N37" s="212"/>
      <c r="O37" s="209"/>
      <c r="P37" s="210"/>
      <c r="Q37" s="213"/>
    </row>
  </sheetData>
  <mergeCells count="38">
    <mergeCell ref="B4:F4"/>
    <mergeCell ref="H4:I4"/>
    <mergeCell ref="A5:Q5"/>
    <mergeCell ref="B6:D7"/>
    <mergeCell ref="I6:K6"/>
    <mergeCell ref="O6:Q6"/>
    <mergeCell ref="I7:K7"/>
    <mergeCell ref="O7:Q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37"/>
  <sheetViews>
    <sheetView view="pageBreakPreview" zoomScale="110" zoomScaleNormal="115" zoomScalePageLayoutView="110" workbookViewId="0">
      <selection activeCell="U30" sqref="U30"/>
    </sheetView>
  </sheetViews>
  <sheetFormatPr defaultColWidth="9.140625" defaultRowHeight="15"/>
  <cols>
    <col min="1" max="1" width="6.140625" style="143" customWidth="1"/>
    <col min="2" max="2" width="9.140625" style="144"/>
    <col min="3" max="4" width="9.140625" style="143"/>
    <col min="5" max="5" width="4.85546875" style="143" customWidth="1"/>
    <col min="6" max="6" width="7.7109375" style="143" customWidth="1"/>
    <col min="7" max="7" width="8.7109375" style="145" customWidth="1"/>
    <col min="8" max="8" width="8.7109375" style="146" customWidth="1"/>
    <col min="9" max="9" width="4.85546875" style="143" customWidth="1"/>
    <col min="10" max="10" width="2" style="147" customWidth="1"/>
    <col min="11" max="11" width="8.7109375" style="147" customWidth="1"/>
    <col min="12" max="12" width="8.7109375" style="148" customWidth="1"/>
    <col min="13" max="13" width="8.7109375" style="145" customWidth="1"/>
    <col min="14" max="14" width="8.7109375" style="149" customWidth="1"/>
    <col min="15" max="15" width="4.85546875" style="143" customWidth="1"/>
    <col min="16" max="16" width="2" style="143" customWidth="1"/>
    <col min="17" max="17" width="8.7109375" style="150" customWidth="1"/>
    <col min="18" max="18" width="9.140625" style="148"/>
    <col min="19" max="19" width="9.140625" style="145"/>
    <col min="20" max="16384" width="9.140625" style="143"/>
  </cols>
  <sheetData>
    <row r="1" spans="1:18" ht="15.75">
      <c r="A1" s="151" t="s">
        <v>184</v>
      </c>
      <c r="B1" s="152"/>
      <c r="C1" s="152"/>
      <c r="D1" s="152"/>
      <c r="E1" s="152"/>
      <c r="F1" s="153"/>
      <c r="G1" s="154"/>
      <c r="H1" s="154"/>
      <c r="I1" s="155"/>
      <c r="J1" s="156"/>
      <c r="K1" s="157"/>
      <c r="L1" s="158" t="s">
        <v>185</v>
      </c>
      <c r="M1" s="159"/>
      <c r="N1" s="160"/>
      <c r="O1" s="161"/>
      <c r="P1" s="158"/>
      <c r="Q1" s="162"/>
    </row>
    <row r="2" spans="1:18" ht="15.75">
      <c r="A2" s="163" t="s">
        <v>211</v>
      </c>
      <c r="B2" s="164"/>
      <c r="C2" s="165"/>
      <c r="D2" s="165"/>
      <c r="E2" s="165"/>
      <c r="F2" s="166"/>
      <c r="G2" s="167"/>
      <c r="H2" s="167"/>
      <c r="I2" s="168"/>
      <c r="J2" s="169"/>
      <c r="L2" s="170" t="s">
        <v>187</v>
      </c>
      <c r="M2" s="170"/>
      <c r="N2" s="171"/>
      <c r="O2" s="172"/>
      <c r="P2" s="173"/>
      <c r="Q2" s="174"/>
    </row>
    <row r="3" spans="1:18">
      <c r="A3" s="175" t="s">
        <v>188</v>
      </c>
      <c r="B3" s="176"/>
      <c r="C3" s="176"/>
      <c r="D3" s="143" t="s">
        <v>189</v>
      </c>
      <c r="F3" s="177"/>
      <c r="G3" s="178"/>
      <c r="H3" s="178"/>
      <c r="I3" s="148"/>
      <c r="L3" s="179" t="s">
        <v>190</v>
      </c>
      <c r="M3" s="170"/>
      <c r="N3" s="171"/>
      <c r="O3" s="172"/>
      <c r="P3" s="173"/>
      <c r="Q3" s="174"/>
    </row>
    <row r="4" spans="1:18">
      <c r="A4" s="224" t="s">
        <v>191</v>
      </c>
      <c r="B4" s="655" t="s">
        <v>192</v>
      </c>
      <c r="C4" s="655"/>
      <c r="D4" s="655"/>
      <c r="E4" s="655"/>
      <c r="F4" s="655"/>
      <c r="G4" s="225" t="s">
        <v>128</v>
      </c>
      <c r="H4" s="656">
        <v>45561</v>
      </c>
      <c r="I4" s="656"/>
      <c r="J4" s="226"/>
      <c r="K4" s="227"/>
      <c r="L4" s="228" t="s">
        <v>193</v>
      </c>
      <c r="M4" s="229"/>
      <c r="N4" s="230"/>
      <c r="O4" s="231"/>
      <c r="P4" s="232"/>
      <c r="Q4" s="233"/>
      <c r="R4" s="143"/>
    </row>
    <row r="5" spans="1:18">
      <c r="A5" s="657"/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  <c r="N5" s="657"/>
      <c r="O5" s="657"/>
      <c r="P5" s="657"/>
      <c r="Q5" s="657"/>
    </row>
    <row r="6" spans="1:18">
      <c r="A6" s="182" t="s">
        <v>194</v>
      </c>
      <c r="B6" s="646" t="s">
        <v>195</v>
      </c>
      <c r="C6" s="646"/>
      <c r="D6" s="646"/>
      <c r="E6" s="183" t="s">
        <v>196</v>
      </c>
      <c r="F6" s="184" t="s">
        <v>197</v>
      </c>
      <c r="G6" s="185" t="s">
        <v>306</v>
      </c>
      <c r="H6" s="185" t="s">
        <v>198</v>
      </c>
      <c r="I6" s="648" t="s">
        <v>199</v>
      </c>
      <c r="J6" s="648"/>
      <c r="K6" s="648"/>
      <c r="L6" s="183" t="s">
        <v>54</v>
      </c>
      <c r="M6" s="183" t="s">
        <v>53</v>
      </c>
      <c r="N6" s="186" t="s">
        <v>200</v>
      </c>
      <c r="O6" s="650" t="s">
        <v>201</v>
      </c>
      <c r="P6" s="650"/>
      <c r="Q6" s="650"/>
    </row>
    <row r="7" spans="1:18" ht="15.75" thickBot="1">
      <c r="A7" s="187"/>
      <c r="B7" s="646"/>
      <c r="C7" s="646"/>
      <c r="D7" s="646"/>
      <c r="E7" s="188" t="s">
        <v>202</v>
      </c>
      <c r="F7" s="189" t="s">
        <v>203</v>
      </c>
      <c r="G7" s="190" t="s">
        <v>204</v>
      </c>
      <c r="H7" s="190" t="s">
        <v>204</v>
      </c>
      <c r="I7" s="652" t="s">
        <v>205</v>
      </c>
      <c r="J7" s="652"/>
      <c r="K7" s="652"/>
      <c r="L7" s="188" t="s">
        <v>206</v>
      </c>
      <c r="M7" s="188" t="s">
        <v>206</v>
      </c>
      <c r="N7" s="191" t="s">
        <v>399</v>
      </c>
      <c r="O7" s="654" t="s">
        <v>207</v>
      </c>
      <c r="P7" s="654"/>
      <c r="Q7" s="654"/>
    </row>
    <row r="8" spans="1:18">
      <c r="A8" s="434">
        <v>1</v>
      </c>
      <c r="B8" s="640" t="s">
        <v>294</v>
      </c>
      <c r="C8" s="641"/>
      <c r="D8" s="641"/>
      <c r="E8" s="404" t="s">
        <v>208</v>
      </c>
      <c r="F8" s="184">
        <v>8029</v>
      </c>
      <c r="G8" s="437">
        <v>27699</v>
      </c>
      <c r="H8" s="438" t="s">
        <v>332</v>
      </c>
      <c r="I8" s="414">
        <v>4</v>
      </c>
      <c r="J8" s="415" t="s">
        <v>121</v>
      </c>
      <c r="K8" s="439">
        <v>45565</v>
      </c>
      <c r="L8" s="437">
        <v>23377</v>
      </c>
      <c r="M8" s="437">
        <v>24593</v>
      </c>
      <c r="N8" s="440" t="s">
        <v>400</v>
      </c>
      <c r="O8" s="420">
        <v>1</v>
      </c>
      <c r="P8" s="415" t="s">
        <v>121</v>
      </c>
      <c r="Q8" s="441" t="s">
        <v>405</v>
      </c>
    </row>
    <row r="9" spans="1:18">
      <c r="A9" s="435"/>
      <c r="B9" s="642" t="s">
        <v>20</v>
      </c>
      <c r="C9" s="636"/>
      <c r="D9" s="636"/>
      <c r="E9" s="405"/>
      <c r="F9" s="195"/>
      <c r="G9" s="426">
        <v>43800</v>
      </c>
      <c r="H9" s="427" t="s">
        <v>342</v>
      </c>
      <c r="I9" s="416">
        <v>5</v>
      </c>
      <c r="J9" s="421" t="s">
        <v>121</v>
      </c>
      <c r="K9" s="426">
        <v>46235</v>
      </c>
      <c r="L9" s="426">
        <v>23377</v>
      </c>
      <c r="M9" s="426">
        <v>11444</v>
      </c>
      <c r="N9" s="430">
        <v>24777</v>
      </c>
      <c r="O9" s="416"/>
      <c r="P9" s="421"/>
      <c r="Q9" s="422"/>
    </row>
    <row r="10" spans="1:18" ht="15.75" thickBot="1">
      <c r="A10" s="436"/>
      <c r="B10" s="639"/>
      <c r="C10" s="637"/>
      <c r="D10" s="637"/>
      <c r="E10" s="406"/>
      <c r="F10" s="199"/>
      <c r="G10" s="412"/>
      <c r="H10" s="412"/>
      <c r="I10" s="417">
        <v>5</v>
      </c>
      <c r="J10" s="424" t="s">
        <v>121</v>
      </c>
      <c r="K10" s="442" t="s">
        <v>376</v>
      </c>
      <c r="L10" s="412"/>
      <c r="M10" s="411"/>
      <c r="N10" s="423"/>
      <c r="O10" s="417"/>
      <c r="P10" s="424"/>
      <c r="Q10" s="425"/>
    </row>
    <row r="11" spans="1:18">
      <c r="A11" s="434">
        <v>2</v>
      </c>
      <c r="B11" s="640" t="s">
        <v>295</v>
      </c>
      <c r="C11" s="641"/>
      <c r="D11" s="641"/>
      <c r="E11" s="404" t="s">
        <v>208</v>
      </c>
      <c r="F11" s="184">
        <v>7859</v>
      </c>
      <c r="G11" s="437">
        <v>27364</v>
      </c>
      <c r="H11" s="438" t="s">
        <v>326</v>
      </c>
      <c r="I11" s="414">
        <v>4</v>
      </c>
      <c r="J11" s="415" t="s">
        <v>121</v>
      </c>
      <c r="K11" s="438" t="s">
        <v>371</v>
      </c>
      <c r="L11" s="437">
        <v>23377</v>
      </c>
      <c r="M11" s="439">
        <v>45449</v>
      </c>
      <c r="N11" s="443">
        <v>19664</v>
      </c>
      <c r="O11" s="414">
        <v>1</v>
      </c>
      <c r="P11" s="415" t="s">
        <v>121</v>
      </c>
      <c r="Q11" s="441" t="s">
        <v>404</v>
      </c>
    </row>
    <row r="12" spans="1:18">
      <c r="A12" s="435"/>
      <c r="B12" s="642"/>
      <c r="C12" s="636"/>
      <c r="D12" s="636"/>
      <c r="E12" s="405"/>
      <c r="F12" s="195"/>
      <c r="G12" s="426">
        <v>11293</v>
      </c>
      <c r="H12" s="427" t="s">
        <v>333</v>
      </c>
      <c r="I12" s="416">
        <v>4</v>
      </c>
      <c r="J12" s="421" t="s">
        <v>121</v>
      </c>
      <c r="K12" s="427" t="s">
        <v>373</v>
      </c>
      <c r="L12" s="426">
        <v>21916</v>
      </c>
      <c r="M12" s="426">
        <v>28246</v>
      </c>
      <c r="N12" s="430">
        <v>25112</v>
      </c>
      <c r="O12" s="416">
        <v>1</v>
      </c>
      <c r="P12" s="421" t="s">
        <v>121</v>
      </c>
      <c r="Q12" s="444" t="s">
        <v>407</v>
      </c>
    </row>
    <row r="13" spans="1:18" ht="15.75" thickBot="1">
      <c r="A13" s="436"/>
      <c r="B13" s="639"/>
      <c r="C13" s="637"/>
      <c r="D13" s="637"/>
      <c r="E13" s="406"/>
      <c r="F13" s="199"/>
      <c r="G13" s="419"/>
      <c r="H13" s="442" t="s">
        <v>345</v>
      </c>
      <c r="I13" s="417">
        <v>5</v>
      </c>
      <c r="J13" s="424" t="s">
        <v>121</v>
      </c>
      <c r="K13" s="419">
        <v>44562</v>
      </c>
      <c r="L13" s="411"/>
      <c r="M13" s="411"/>
      <c r="N13" s="423"/>
      <c r="O13" s="417"/>
      <c r="P13" s="424"/>
      <c r="Q13" s="425"/>
    </row>
    <row r="14" spans="1:18">
      <c r="A14" s="434">
        <v>3</v>
      </c>
      <c r="B14" s="640" t="s">
        <v>296</v>
      </c>
      <c r="C14" s="641"/>
      <c r="D14" s="641"/>
      <c r="E14" s="404" t="s">
        <v>208</v>
      </c>
      <c r="F14" s="184">
        <v>7792</v>
      </c>
      <c r="G14" s="437">
        <v>45627</v>
      </c>
      <c r="H14" s="438" t="s">
        <v>331</v>
      </c>
      <c r="I14" s="414">
        <v>4</v>
      </c>
      <c r="J14" s="415" t="s">
        <v>121</v>
      </c>
      <c r="K14" s="438" t="s">
        <v>369</v>
      </c>
      <c r="L14" s="437">
        <v>21916</v>
      </c>
      <c r="M14" s="437">
        <v>23863</v>
      </c>
      <c r="N14" s="443">
        <v>20029</v>
      </c>
      <c r="O14" s="414">
        <v>1</v>
      </c>
      <c r="P14" s="415" t="s">
        <v>121</v>
      </c>
      <c r="Q14" s="441" t="s">
        <v>406</v>
      </c>
    </row>
    <row r="15" spans="1:18">
      <c r="A15" s="435"/>
      <c r="B15" s="642"/>
      <c r="C15" s="636"/>
      <c r="D15" s="636"/>
      <c r="E15" s="405"/>
      <c r="F15" s="195"/>
      <c r="G15" s="428">
        <v>45363</v>
      </c>
      <c r="H15" s="427" t="s">
        <v>339</v>
      </c>
      <c r="I15" s="416">
        <v>4</v>
      </c>
      <c r="J15" s="421" t="s">
        <v>121</v>
      </c>
      <c r="K15" s="427" t="s">
        <v>372</v>
      </c>
      <c r="L15" s="431">
        <v>17533</v>
      </c>
      <c r="M15" s="426">
        <v>17654</v>
      </c>
      <c r="N15" s="430">
        <v>33117</v>
      </c>
      <c r="O15" s="416"/>
      <c r="P15" s="421"/>
      <c r="Q15" s="422"/>
    </row>
    <row r="16" spans="1:18" ht="15.75" thickBot="1">
      <c r="A16" s="436"/>
      <c r="B16" s="639"/>
      <c r="C16" s="637"/>
      <c r="D16" s="637"/>
      <c r="E16" s="406"/>
      <c r="F16" s="199"/>
      <c r="G16" s="419">
        <v>30286</v>
      </c>
      <c r="H16" s="442" t="s">
        <v>343</v>
      </c>
      <c r="I16" s="417">
        <v>5</v>
      </c>
      <c r="J16" s="424" t="s">
        <v>121</v>
      </c>
      <c r="K16" s="442" t="s">
        <v>379</v>
      </c>
      <c r="L16" s="411"/>
      <c r="M16" s="411"/>
      <c r="N16" s="423"/>
      <c r="O16" s="417"/>
      <c r="P16" s="424"/>
      <c r="Q16" s="425"/>
    </row>
    <row r="17" spans="1:17">
      <c r="A17" s="434">
        <v>4</v>
      </c>
      <c r="B17" s="640" t="s">
        <v>297</v>
      </c>
      <c r="C17" s="641"/>
      <c r="D17" s="641"/>
      <c r="E17" s="404" t="s">
        <v>208</v>
      </c>
      <c r="F17" s="184">
        <v>7689</v>
      </c>
      <c r="G17" s="437">
        <v>34639</v>
      </c>
      <c r="H17" s="438" t="s">
        <v>338</v>
      </c>
      <c r="I17" s="414">
        <v>4</v>
      </c>
      <c r="J17" s="415" t="s">
        <v>121</v>
      </c>
      <c r="K17" s="438" t="s">
        <v>367</v>
      </c>
      <c r="L17" s="437">
        <v>21916</v>
      </c>
      <c r="M17" s="437">
        <v>46874</v>
      </c>
      <c r="N17" s="445">
        <v>45422</v>
      </c>
      <c r="O17" s="414">
        <v>1</v>
      </c>
      <c r="P17" s="415" t="s">
        <v>121</v>
      </c>
      <c r="Q17" s="441" t="s">
        <v>401</v>
      </c>
    </row>
    <row r="18" spans="1:17">
      <c r="A18" s="435"/>
      <c r="B18" s="642"/>
      <c r="C18" s="636"/>
      <c r="D18" s="636"/>
      <c r="E18" s="405"/>
      <c r="F18" s="195"/>
      <c r="G18" s="426">
        <v>11263</v>
      </c>
      <c r="H18" s="427" t="s">
        <v>341</v>
      </c>
      <c r="I18" s="416">
        <v>5</v>
      </c>
      <c r="J18" s="421" t="s">
        <v>121</v>
      </c>
      <c r="K18" s="427" t="s">
        <v>377</v>
      </c>
      <c r="L18" s="426">
        <v>21916</v>
      </c>
      <c r="M18" s="426">
        <v>31138</v>
      </c>
      <c r="N18" s="433">
        <v>32387</v>
      </c>
      <c r="O18" s="416"/>
      <c r="P18" s="421"/>
      <c r="Q18" s="422"/>
    </row>
    <row r="19" spans="1:17" ht="15.75" thickBot="1">
      <c r="A19" s="436"/>
      <c r="B19" s="639"/>
      <c r="C19" s="637"/>
      <c r="D19" s="637"/>
      <c r="E19" s="406"/>
      <c r="F19" s="199"/>
      <c r="G19" s="419">
        <v>27699</v>
      </c>
      <c r="H19" s="442" t="s">
        <v>344</v>
      </c>
      <c r="I19" s="417"/>
      <c r="J19" s="424" t="s">
        <v>121</v>
      </c>
      <c r="K19" s="411"/>
      <c r="L19" s="411"/>
      <c r="M19" s="411"/>
      <c r="N19" s="446">
        <v>33817</v>
      </c>
      <c r="O19" s="417"/>
      <c r="P19" s="424"/>
      <c r="Q19" s="425"/>
    </row>
    <row r="20" spans="1:17">
      <c r="A20" s="434">
        <v>5</v>
      </c>
      <c r="B20" s="640" t="s">
        <v>298</v>
      </c>
      <c r="C20" s="641"/>
      <c r="D20" s="641"/>
      <c r="E20" s="404" t="s">
        <v>208</v>
      </c>
      <c r="F20" s="184">
        <v>7604</v>
      </c>
      <c r="G20" s="437">
        <v>30256</v>
      </c>
      <c r="H20" s="438" t="s">
        <v>327</v>
      </c>
      <c r="I20" s="414">
        <v>4</v>
      </c>
      <c r="J20" s="415" t="s">
        <v>121</v>
      </c>
      <c r="K20" s="438" t="s">
        <v>375</v>
      </c>
      <c r="L20" s="437">
        <v>23377</v>
      </c>
      <c r="M20" s="437">
        <v>45047</v>
      </c>
      <c r="N20" s="440" t="s">
        <v>398</v>
      </c>
      <c r="O20" s="420">
        <v>1</v>
      </c>
      <c r="P20" s="415" t="s">
        <v>121</v>
      </c>
      <c r="Q20" s="441" t="s">
        <v>409</v>
      </c>
    </row>
    <row r="21" spans="1:17">
      <c r="A21" s="435"/>
      <c r="B21" s="642"/>
      <c r="C21" s="636"/>
      <c r="D21" s="636"/>
      <c r="E21" s="405"/>
      <c r="F21" s="195"/>
      <c r="G21" s="428">
        <v>45577</v>
      </c>
      <c r="H21" s="427" t="s">
        <v>329</v>
      </c>
      <c r="I21" s="416">
        <v>5</v>
      </c>
      <c r="J21" s="421" t="s">
        <v>121</v>
      </c>
      <c r="K21" s="426">
        <v>43556</v>
      </c>
      <c r="L21" s="426">
        <v>20455</v>
      </c>
      <c r="M21" s="428">
        <v>45631</v>
      </c>
      <c r="N21" s="430">
        <v>13058</v>
      </c>
      <c r="O21" s="416"/>
      <c r="P21" s="421"/>
      <c r="Q21" s="422"/>
    </row>
    <row r="22" spans="1:17" ht="15.75" thickBot="1">
      <c r="A22" s="436"/>
      <c r="B22" s="639"/>
      <c r="C22" s="637"/>
      <c r="D22" s="637"/>
      <c r="E22" s="406"/>
      <c r="F22" s="199"/>
      <c r="G22" s="419">
        <v>41974</v>
      </c>
      <c r="H22" s="442" t="s">
        <v>336</v>
      </c>
      <c r="I22" s="417"/>
      <c r="J22" s="424" t="s">
        <v>121</v>
      </c>
      <c r="K22" s="411"/>
      <c r="L22" s="411"/>
      <c r="M22" s="411"/>
      <c r="N22" s="423"/>
      <c r="O22" s="417"/>
      <c r="P22" s="424"/>
      <c r="Q22" s="425"/>
    </row>
    <row r="23" spans="1:17">
      <c r="A23" s="434">
        <v>6</v>
      </c>
      <c r="B23" s="640" t="s">
        <v>299</v>
      </c>
      <c r="C23" s="641"/>
      <c r="D23" s="641"/>
      <c r="E23" s="404" t="s">
        <v>208</v>
      </c>
      <c r="F23" s="184">
        <v>7380</v>
      </c>
      <c r="G23" s="437">
        <v>21155</v>
      </c>
      <c r="H23" s="438" t="s">
        <v>330</v>
      </c>
      <c r="I23" s="414">
        <v>4</v>
      </c>
      <c r="J23" s="415" t="s">
        <v>121</v>
      </c>
      <c r="K23" s="438" t="s">
        <v>370</v>
      </c>
      <c r="L23" s="437">
        <v>27760</v>
      </c>
      <c r="M23" s="437">
        <v>18019</v>
      </c>
      <c r="N23" s="443">
        <v>11597</v>
      </c>
      <c r="O23" s="414">
        <v>1</v>
      </c>
      <c r="P23" s="415" t="s">
        <v>121</v>
      </c>
      <c r="Q23" s="441" t="s">
        <v>402</v>
      </c>
    </row>
    <row r="24" spans="1:17">
      <c r="A24" s="435"/>
      <c r="B24" s="642"/>
      <c r="C24" s="636"/>
      <c r="D24" s="636"/>
      <c r="E24" s="405"/>
      <c r="F24" s="195"/>
      <c r="G24" s="426">
        <v>16742</v>
      </c>
      <c r="H24" s="427" t="s">
        <v>334</v>
      </c>
      <c r="I24" s="416">
        <v>5</v>
      </c>
      <c r="J24" s="421" t="s">
        <v>121</v>
      </c>
      <c r="K24" s="427" t="s">
        <v>378</v>
      </c>
      <c r="L24" s="431">
        <v>17533</v>
      </c>
      <c r="M24" s="426">
        <v>43586</v>
      </c>
      <c r="N24" s="430">
        <v>42614</v>
      </c>
      <c r="O24" s="416"/>
      <c r="P24" s="421"/>
      <c r="Q24" s="422"/>
    </row>
    <row r="25" spans="1:17" ht="15.75" thickBot="1">
      <c r="A25" s="436"/>
      <c r="B25" s="639"/>
      <c r="C25" s="637"/>
      <c r="D25" s="637"/>
      <c r="E25" s="406"/>
      <c r="F25" s="199"/>
      <c r="G25" s="419">
        <v>42339</v>
      </c>
      <c r="H25" s="442" t="s">
        <v>337</v>
      </c>
      <c r="I25" s="417"/>
      <c r="J25" s="424" t="s">
        <v>121</v>
      </c>
      <c r="K25" s="411"/>
      <c r="L25" s="411"/>
      <c r="M25" s="411"/>
      <c r="N25" s="423"/>
      <c r="O25" s="417"/>
      <c r="P25" s="424"/>
      <c r="Q25" s="425"/>
    </row>
    <row r="26" spans="1:17">
      <c r="A26" s="434">
        <v>7</v>
      </c>
      <c r="B26" s="640" t="s">
        <v>300</v>
      </c>
      <c r="C26" s="641"/>
      <c r="D26" s="641"/>
      <c r="E26" s="404" t="s">
        <v>208</v>
      </c>
      <c r="F26" s="184">
        <v>7299</v>
      </c>
      <c r="G26" s="437">
        <v>21155</v>
      </c>
      <c r="H26" s="438" t="s">
        <v>328</v>
      </c>
      <c r="I26" s="414">
        <v>4</v>
      </c>
      <c r="J26" s="415" t="s">
        <v>121</v>
      </c>
      <c r="K26" s="438" t="s">
        <v>374</v>
      </c>
      <c r="L26" s="447">
        <v>29221</v>
      </c>
      <c r="M26" s="439">
        <v>45356</v>
      </c>
      <c r="N26" s="443">
        <v>24381</v>
      </c>
      <c r="O26" s="414">
        <v>1</v>
      </c>
      <c r="P26" s="415" t="s">
        <v>121</v>
      </c>
      <c r="Q26" s="441" t="s">
        <v>403</v>
      </c>
    </row>
    <row r="27" spans="1:17">
      <c r="A27" s="435"/>
      <c r="B27" s="642"/>
      <c r="C27" s="636"/>
      <c r="D27" s="636"/>
      <c r="E27" s="405"/>
      <c r="F27" s="195"/>
      <c r="G27" s="428">
        <v>45485</v>
      </c>
      <c r="H27" s="413"/>
      <c r="I27" s="416">
        <v>5</v>
      </c>
      <c r="J27" s="421" t="s">
        <v>121</v>
      </c>
      <c r="K27" s="426">
        <v>19176</v>
      </c>
      <c r="L27" s="426">
        <v>20455</v>
      </c>
      <c r="M27" s="426">
        <v>35886</v>
      </c>
      <c r="N27" s="430">
        <v>33086</v>
      </c>
      <c r="O27" s="416"/>
      <c r="P27" s="421"/>
      <c r="Q27" s="422"/>
    </row>
    <row r="28" spans="1:17" ht="15.75" thickBot="1">
      <c r="A28" s="436"/>
      <c r="B28" s="639"/>
      <c r="C28" s="637"/>
      <c r="D28" s="637"/>
      <c r="E28" s="406"/>
      <c r="F28" s="199"/>
      <c r="G28" s="419"/>
      <c r="H28" s="412"/>
      <c r="I28" s="417">
        <v>5</v>
      </c>
      <c r="J28" s="424" t="s">
        <v>121</v>
      </c>
      <c r="K28" s="442" t="s">
        <v>356</v>
      </c>
      <c r="L28" s="411"/>
      <c r="M28" s="411"/>
      <c r="N28" s="423"/>
      <c r="O28" s="417"/>
      <c r="P28" s="424"/>
      <c r="Q28" s="425"/>
    </row>
    <row r="29" spans="1:17">
      <c r="A29" s="434">
        <v>8</v>
      </c>
      <c r="B29" s="640" t="s">
        <v>301</v>
      </c>
      <c r="C29" s="641"/>
      <c r="D29" s="641"/>
      <c r="E29" s="404" t="s">
        <v>208</v>
      </c>
      <c r="F29" s="184">
        <v>7124</v>
      </c>
      <c r="G29" s="437">
        <v>15311</v>
      </c>
      <c r="H29" s="438" t="s">
        <v>335</v>
      </c>
      <c r="I29" s="414">
        <v>4</v>
      </c>
      <c r="J29" s="415" t="s">
        <v>121</v>
      </c>
      <c r="K29" s="418" t="s">
        <v>368</v>
      </c>
      <c r="L29" s="437">
        <v>21916</v>
      </c>
      <c r="M29" s="439">
        <v>45540</v>
      </c>
      <c r="N29" s="443">
        <v>15250</v>
      </c>
      <c r="O29" s="414">
        <v>1</v>
      </c>
      <c r="P29" s="415" t="s">
        <v>121</v>
      </c>
      <c r="Q29" s="448" t="s">
        <v>408</v>
      </c>
    </row>
    <row r="30" spans="1:17">
      <c r="A30" s="435"/>
      <c r="B30" s="642"/>
      <c r="C30" s="636"/>
      <c r="D30" s="636"/>
      <c r="E30" s="405"/>
      <c r="F30" s="201"/>
      <c r="G30" s="426">
        <v>15311</v>
      </c>
      <c r="H30" s="427" t="s">
        <v>340</v>
      </c>
      <c r="I30" s="416">
        <v>5</v>
      </c>
      <c r="J30" s="421" t="s">
        <v>121</v>
      </c>
      <c r="K30" s="426">
        <v>25993</v>
      </c>
      <c r="L30" s="426">
        <v>21916</v>
      </c>
      <c r="M30" s="426">
        <v>29312</v>
      </c>
      <c r="N30" s="432">
        <v>45422</v>
      </c>
      <c r="O30" s="416"/>
      <c r="P30" s="421"/>
      <c r="Q30" s="422"/>
    </row>
    <row r="31" spans="1:17" ht="15.75" thickBot="1">
      <c r="A31" s="436"/>
      <c r="B31" s="639"/>
      <c r="C31" s="637"/>
      <c r="D31" s="637"/>
      <c r="E31" s="406"/>
      <c r="F31" s="202"/>
      <c r="G31" s="419">
        <v>16772</v>
      </c>
      <c r="H31" s="442" t="s">
        <v>346</v>
      </c>
      <c r="I31" s="417"/>
      <c r="J31" s="424" t="s">
        <v>121</v>
      </c>
      <c r="K31" s="411"/>
      <c r="L31" s="411"/>
      <c r="M31" s="411"/>
      <c r="N31" s="423"/>
      <c r="O31" s="417"/>
      <c r="P31" s="424"/>
      <c r="Q31" s="425"/>
    </row>
    <row r="32" spans="1:17">
      <c r="A32" s="192">
        <v>9</v>
      </c>
      <c r="B32" s="638"/>
      <c r="C32" s="638"/>
      <c r="D32" s="638"/>
      <c r="E32" s="407"/>
      <c r="F32" s="216"/>
      <c r="G32" s="217"/>
      <c r="H32" s="217"/>
      <c r="I32" s="238"/>
      <c r="J32" s="219"/>
      <c r="K32" s="217"/>
      <c r="L32" s="217"/>
      <c r="M32" s="217"/>
      <c r="N32" s="217"/>
      <c r="O32" s="238"/>
      <c r="P32" s="219"/>
      <c r="Q32" s="239"/>
    </row>
    <row r="33" spans="1:17">
      <c r="A33" s="193"/>
      <c r="B33" s="636"/>
      <c r="C33" s="636"/>
      <c r="D33" s="636"/>
      <c r="E33" s="194"/>
      <c r="F33" s="201"/>
      <c r="G33" s="203"/>
      <c r="H33" s="203"/>
      <c r="I33" s="234"/>
      <c r="J33" s="196"/>
      <c r="K33" s="203"/>
      <c r="L33" s="203"/>
      <c r="M33" s="203"/>
      <c r="N33" s="203"/>
      <c r="O33" s="234"/>
      <c r="P33" s="196"/>
      <c r="Q33" s="235"/>
    </row>
    <row r="34" spans="1:17">
      <c r="A34" s="197"/>
      <c r="B34" s="637"/>
      <c r="C34" s="637"/>
      <c r="D34" s="637"/>
      <c r="E34" s="198"/>
      <c r="F34" s="202"/>
      <c r="G34" s="208"/>
      <c r="H34" s="208"/>
      <c r="I34" s="236"/>
      <c r="J34" s="200"/>
      <c r="K34" s="208"/>
      <c r="L34" s="208"/>
      <c r="M34" s="208"/>
      <c r="N34" s="208"/>
      <c r="O34" s="236"/>
      <c r="P34" s="200"/>
      <c r="Q34" s="237"/>
    </row>
    <row r="35" spans="1:17">
      <c r="A35" s="214">
        <v>10</v>
      </c>
      <c r="B35" s="638"/>
      <c r="C35" s="638"/>
      <c r="D35" s="638"/>
      <c r="E35" s="215"/>
      <c r="F35" s="216"/>
      <c r="G35" s="217"/>
      <c r="H35" s="217"/>
      <c r="I35" s="238"/>
      <c r="J35" s="219"/>
      <c r="K35" s="217"/>
      <c r="L35" s="217"/>
      <c r="M35" s="217"/>
      <c r="N35" s="217"/>
      <c r="O35" s="238"/>
      <c r="P35" s="219"/>
      <c r="Q35" s="239"/>
    </row>
    <row r="36" spans="1:17">
      <c r="A36" s="193"/>
      <c r="B36" s="636"/>
      <c r="C36" s="636"/>
      <c r="D36" s="636"/>
      <c r="E36" s="194"/>
      <c r="F36" s="201"/>
      <c r="G36" s="203"/>
      <c r="H36" s="203"/>
      <c r="I36" s="234"/>
      <c r="J36" s="196"/>
      <c r="K36" s="203"/>
      <c r="L36" s="203"/>
      <c r="M36" s="203"/>
      <c r="N36" s="203"/>
      <c r="O36" s="234"/>
      <c r="P36" s="196"/>
      <c r="Q36" s="235"/>
    </row>
    <row r="37" spans="1:17">
      <c r="A37" s="197"/>
      <c r="B37" s="637"/>
      <c r="C37" s="637"/>
      <c r="D37" s="637"/>
      <c r="E37" s="198"/>
      <c r="F37" s="202"/>
      <c r="G37" s="208"/>
      <c r="H37" s="208"/>
      <c r="I37" s="236"/>
      <c r="J37" s="200"/>
      <c r="K37" s="208"/>
      <c r="L37" s="208"/>
      <c r="M37" s="208"/>
      <c r="N37" s="208"/>
      <c r="O37" s="236"/>
      <c r="P37" s="200"/>
      <c r="Q37" s="237"/>
    </row>
  </sheetData>
  <mergeCells count="38">
    <mergeCell ref="B4:F4"/>
    <mergeCell ref="H4:I4"/>
    <mergeCell ref="A5:Q5"/>
    <mergeCell ref="B6:D7"/>
    <mergeCell ref="I6:K6"/>
    <mergeCell ref="O6:Q6"/>
    <mergeCell ref="I7:K7"/>
    <mergeCell ref="O7:Q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Normal="100" zoomScaleSheetLayoutView="100" zoomScalePageLayoutView="110" workbookViewId="0">
      <selection activeCell="U4" sqref="U4:V4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212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91"/>
      <c r="B3" s="92" t="s">
        <v>115</v>
      </c>
      <c r="C3" s="93" t="s">
        <v>116</v>
      </c>
      <c r="D3" s="632" t="s">
        <v>20</v>
      </c>
      <c r="E3" s="632"/>
      <c r="F3" s="632"/>
      <c r="G3" s="632" t="s">
        <v>40</v>
      </c>
      <c r="H3" s="632"/>
      <c r="I3" s="632"/>
      <c r="J3" s="632" t="s">
        <v>615</v>
      </c>
      <c r="K3" s="632"/>
      <c r="L3" s="632"/>
      <c r="M3" s="632" t="s">
        <v>43</v>
      </c>
      <c r="N3" s="632"/>
      <c r="O3" s="632"/>
      <c r="P3" s="94" t="s">
        <v>117</v>
      </c>
      <c r="Q3" s="94" t="s">
        <v>214</v>
      </c>
      <c r="R3" s="95" t="s">
        <v>118</v>
      </c>
      <c r="S3" s="633" t="s">
        <v>119</v>
      </c>
      <c r="T3" s="633"/>
      <c r="U3" s="633" t="s">
        <v>120</v>
      </c>
      <c r="V3" s="633"/>
      <c r="W3" s="96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98">
        <v>1</v>
      </c>
      <c r="B4" s="240" t="s">
        <v>625</v>
      </c>
      <c r="C4" s="100"/>
      <c r="D4" s="101"/>
      <c r="E4" s="102"/>
      <c r="F4" s="103"/>
      <c r="G4" s="104">
        <v>0</v>
      </c>
      <c r="H4" s="105" t="s">
        <v>121</v>
      </c>
      <c r="I4" s="106">
        <v>0</v>
      </c>
      <c r="J4" s="104">
        <v>1</v>
      </c>
      <c r="K4" s="105" t="s">
        <v>121</v>
      </c>
      <c r="L4" s="106">
        <v>6</v>
      </c>
      <c r="M4" s="104">
        <v>1</v>
      </c>
      <c r="N4" s="105" t="s">
        <v>121</v>
      </c>
      <c r="O4" s="106">
        <v>2</v>
      </c>
      <c r="P4" s="107">
        <f>IF(G4&gt;I4,1,0)+IF(J4&gt;L4,1,0)+IF(M4&gt;O4,1,0)</f>
        <v>0</v>
      </c>
      <c r="Q4" s="107">
        <f>IF(G4=I4,1,0)+IF(J4=L4,1,0)+IF(M4=O4,1,0)</f>
        <v>1</v>
      </c>
      <c r="R4" s="546">
        <f>IF(G4&lt;I4,1,0)+IF(J4&lt;L4,1,0)+IF(M4&lt;O4,1,0)</f>
        <v>2</v>
      </c>
      <c r="S4" s="552">
        <f>G4+J4+M4</f>
        <v>2</v>
      </c>
      <c r="T4" s="546">
        <f>I4+L4+O4</f>
        <v>8</v>
      </c>
      <c r="U4" s="629">
        <v>0</v>
      </c>
      <c r="V4" s="629"/>
      <c r="W4" s="553">
        <v>3</v>
      </c>
      <c r="X4" s="85"/>
      <c r="Y4" s="97"/>
      <c r="Z4" s="97"/>
      <c r="AA4" s="111"/>
    </row>
    <row r="5" spans="1:245" s="86" customFormat="1" ht="21">
      <c r="A5" s="98">
        <v>2</v>
      </c>
      <c r="B5" s="240" t="s">
        <v>614</v>
      </c>
      <c r="C5" s="100"/>
      <c r="D5" s="104">
        <f>I4</f>
        <v>0</v>
      </c>
      <c r="E5" s="112" t="s">
        <v>121</v>
      </c>
      <c r="F5" s="106">
        <f>G4</f>
        <v>0</v>
      </c>
      <c r="G5" s="113"/>
      <c r="H5" s="114"/>
      <c r="I5" s="115"/>
      <c r="J5" s="104">
        <v>0</v>
      </c>
      <c r="K5" s="105" t="s">
        <v>121</v>
      </c>
      <c r="L5" s="106">
        <v>0</v>
      </c>
      <c r="M5" s="104">
        <v>0</v>
      </c>
      <c r="N5" s="105" t="s">
        <v>121</v>
      </c>
      <c r="O5" s="106">
        <v>0</v>
      </c>
      <c r="P5" s="107">
        <f>IF(D5&gt;F5,1,0)+IF(J5&gt;L5,1,0)+IF(M5&gt;O5,1,0)</f>
        <v>0</v>
      </c>
      <c r="Q5" s="107">
        <v>0</v>
      </c>
      <c r="R5" s="546">
        <f>IF(D5&lt;F5,1,0)+IF(J5&lt;L5,1,0)+IF(M5&lt;O5,1,0)</f>
        <v>0</v>
      </c>
      <c r="S5" s="552">
        <f>D5+J5+M5</f>
        <v>0</v>
      </c>
      <c r="T5" s="546">
        <f>F5+L5+O5</f>
        <v>0</v>
      </c>
      <c r="U5" s="629">
        <f>P5*3+Q5*1</f>
        <v>0</v>
      </c>
      <c r="V5" s="629"/>
      <c r="W5" s="553">
        <v>4</v>
      </c>
      <c r="X5" s="85"/>
      <c r="Y5" s="97"/>
      <c r="Z5" s="97"/>
      <c r="AA5" s="111"/>
    </row>
    <row r="6" spans="1:245" ht="21">
      <c r="A6" s="98">
        <v>3</v>
      </c>
      <c r="B6" s="240" t="s">
        <v>626</v>
      </c>
      <c r="C6" s="100"/>
      <c r="D6" s="104">
        <f>L4</f>
        <v>6</v>
      </c>
      <c r="E6" s="112" t="s">
        <v>121</v>
      </c>
      <c r="F6" s="106">
        <f>J4</f>
        <v>1</v>
      </c>
      <c r="G6" s="104">
        <v>0</v>
      </c>
      <c r="H6" s="112" t="s">
        <v>121</v>
      </c>
      <c r="I6" s="106">
        <v>0</v>
      </c>
      <c r="J6" s="113"/>
      <c r="K6" s="114"/>
      <c r="L6" s="115"/>
      <c r="M6" s="104">
        <v>8</v>
      </c>
      <c r="N6" s="105" t="s">
        <v>121</v>
      </c>
      <c r="O6" s="106">
        <v>1</v>
      </c>
      <c r="P6" s="107">
        <f>IF(D6&gt;F6,1,0)+IF(G6&gt;I6,1,0)+IF(M6&gt;O6,1,0)</f>
        <v>2</v>
      </c>
      <c r="Q6" s="107">
        <v>0</v>
      </c>
      <c r="R6" s="546">
        <f>IF(D6&lt;F6,1,0)+IF(G6&lt;I6,1,0)+IF(M6&lt;O6,1,0)</f>
        <v>0</v>
      </c>
      <c r="S6" s="552">
        <f>D6+G6+M6</f>
        <v>14</v>
      </c>
      <c r="T6" s="546">
        <f>F6+I6+O6</f>
        <v>2</v>
      </c>
      <c r="U6" s="629">
        <f>P6*3+Q6*1</f>
        <v>6</v>
      </c>
      <c r="V6" s="629"/>
      <c r="W6" s="553">
        <f>1+IF(U6&lt;U4,1,0)+IF(U6&lt;U5,1,0)+IF(U6&lt;U7,1,0)</f>
        <v>1</v>
      </c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98">
        <v>4</v>
      </c>
      <c r="B7" s="240" t="s">
        <v>627</v>
      </c>
      <c r="C7" s="100"/>
      <c r="D7" s="104">
        <f>O4</f>
        <v>2</v>
      </c>
      <c r="E7" s="112" t="s">
        <v>121</v>
      </c>
      <c r="F7" s="106">
        <v>1</v>
      </c>
      <c r="G7" s="104">
        <v>0</v>
      </c>
      <c r="H7" s="112" t="s">
        <v>121</v>
      </c>
      <c r="I7" s="106">
        <v>0</v>
      </c>
      <c r="J7" s="104">
        <f>O6</f>
        <v>1</v>
      </c>
      <c r="K7" s="112" t="s">
        <v>121</v>
      </c>
      <c r="L7" s="106">
        <f>M6</f>
        <v>8</v>
      </c>
      <c r="M7" s="113"/>
      <c r="N7" s="114"/>
      <c r="O7" s="115"/>
      <c r="P7" s="107">
        <v>1</v>
      </c>
      <c r="Q7" s="107">
        <f>IF(D7=F7,1,0)+IF(G7=I7,1,0)+IF(J7=L7,1,0)</f>
        <v>1</v>
      </c>
      <c r="R7" s="546">
        <f>IF(D7&lt;F7,1,0)+IF(G7&lt;I7,1,0)+IF(J7&lt;L7,1,0)</f>
        <v>1</v>
      </c>
      <c r="S7" s="552">
        <f>D7+G7+J7</f>
        <v>3</v>
      </c>
      <c r="T7" s="546">
        <f>F7+I7+L7</f>
        <v>9</v>
      </c>
      <c r="U7" s="629">
        <v>3</v>
      </c>
      <c r="V7" s="629"/>
      <c r="W7" s="553">
        <f>1+IF(U7&lt;U4,1,0)+IF(U7&lt;U5,1,0)+IF(U7&lt;U6,1,0)</f>
        <v>2</v>
      </c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630"/>
      <c r="V8" s="63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215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 t="s">
        <v>619</v>
      </c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617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 t="s">
        <v>620</v>
      </c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273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547" t="s">
        <v>616</v>
      </c>
      <c r="D25" s="658"/>
      <c r="E25" s="658"/>
      <c r="F25" s="658"/>
      <c r="G25" s="658"/>
      <c r="H25" s="658"/>
      <c r="I25" s="658"/>
      <c r="J25" s="658"/>
      <c r="L25" s="81" t="s">
        <v>128</v>
      </c>
      <c r="O25" s="659">
        <v>45630</v>
      </c>
      <c r="P25" s="659"/>
      <c r="Q25" s="659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B7" sqref="B7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548" customWidth="1"/>
    <col min="5" max="5" width="1.7109375" style="79"/>
    <col min="6" max="6" width="5.7109375" style="554" customWidth="1"/>
    <col min="7" max="7" width="5.7109375" style="548" customWidth="1"/>
    <col min="8" max="8" width="1.7109375" style="79"/>
    <col min="9" max="9" width="5.7109375" style="554" customWidth="1"/>
    <col min="10" max="10" width="5.7109375" style="82" customWidth="1"/>
    <col min="11" max="11" width="1.7109375" style="79"/>
    <col min="12" max="12" width="5.7109375" style="554" customWidth="1"/>
    <col min="13" max="13" width="5.7109375" style="82" customWidth="1"/>
    <col min="14" max="14" width="1.7109375" style="79"/>
    <col min="15" max="15" width="5.7109375" style="554" customWidth="1"/>
    <col min="16" max="17" width="8.7109375" style="82" customWidth="1"/>
    <col min="18" max="18" width="8.7109375" style="548" customWidth="1"/>
    <col min="19" max="19" width="8.85546875" style="82" customWidth="1"/>
    <col min="20" max="20" width="8.85546875" style="548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218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550"/>
      <c r="B3" s="92" t="s">
        <v>115</v>
      </c>
      <c r="C3" s="544" t="s">
        <v>116</v>
      </c>
      <c r="D3" s="632" t="s">
        <v>20</v>
      </c>
      <c r="E3" s="632"/>
      <c r="F3" s="632"/>
      <c r="G3" s="632" t="s">
        <v>40</v>
      </c>
      <c r="H3" s="632"/>
      <c r="I3" s="632"/>
      <c r="J3" s="632" t="s">
        <v>618</v>
      </c>
      <c r="K3" s="632"/>
      <c r="L3" s="632"/>
      <c r="M3" s="632" t="s">
        <v>43</v>
      </c>
      <c r="N3" s="632"/>
      <c r="O3" s="632"/>
      <c r="P3" s="94" t="s">
        <v>117</v>
      </c>
      <c r="Q3" s="94" t="s">
        <v>214</v>
      </c>
      <c r="R3" s="545" t="s">
        <v>118</v>
      </c>
      <c r="S3" s="633" t="s">
        <v>119</v>
      </c>
      <c r="T3" s="633"/>
      <c r="U3" s="633" t="s">
        <v>120</v>
      </c>
      <c r="V3" s="633"/>
      <c r="W3" s="551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98">
        <v>1</v>
      </c>
      <c r="B4" s="555" t="s">
        <v>621</v>
      </c>
      <c r="C4" s="100">
        <v>777644380</v>
      </c>
      <c r="D4" s="101"/>
      <c r="E4" s="102"/>
      <c r="F4" s="103"/>
      <c r="G4" s="104">
        <v>7</v>
      </c>
      <c r="H4" s="105" t="s">
        <v>121</v>
      </c>
      <c r="I4" s="106">
        <v>3</v>
      </c>
      <c r="J4" s="104">
        <v>6</v>
      </c>
      <c r="K4" s="105" t="s">
        <v>121</v>
      </c>
      <c r="L4" s="106">
        <v>2</v>
      </c>
      <c r="M4" s="104">
        <v>3</v>
      </c>
      <c r="N4" s="105" t="s">
        <v>121</v>
      </c>
      <c r="O4" s="106">
        <v>4</v>
      </c>
      <c r="P4" s="107">
        <f>IF(G4&gt;I4,1,0)+IF(J4&gt;L4,1,0)+IF(M4&gt;O4,1,0)</f>
        <v>2</v>
      </c>
      <c r="Q4" s="107">
        <f>IF(G4=I4,1,0)+IF(J4=L4,1,0)+IF(M4=O4,1,0)</f>
        <v>0</v>
      </c>
      <c r="R4" s="546">
        <f>IF(G4&lt;I4,1,0)+IF(J4&lt;L4,1,0)+IF(M4&lt;O4,1,0)</f>
        <v>1</v>
      </c>
      <c r="S4" s="552">
        <f>G4+J4+M4</f>
        <v>16</v>
      </c>
      <c r="T4" s="546">
        <f>I4+L4+O4</f>
        <v>9</v>
      </c>
      <c r="U4" s="629">
        <f>P4*3+Q4*1</f>
        <v>6</v>
      </c>
      <c r="V4" s="629"/>
      <c r="W4" s="553">
        <f>1+IF(U4&lt;U5,1,0)+IF(U4&lt;U6,1,0)+IF(U4&lt;U7,1,0)</f>
        <v>1</v>
      </c>
      <c r="X4" s="85"/>
      <c r="Y4" s="97"/>
      <c r="Z4" s="97"/>
      <c r="AA4" s="111"/>
    </row>
    <row r="5" spans="1:245" s="86" customFormat="1" ht="21">
      <c r="A5" s="98">
        <v>2</v>
      </c>
      <c r="B5" s="240" t="s">
        <v>622</v>
      </c>
      <c r="C5" s="100">
        <v>602693433</v>
      </c>
      <c r="D5" s="104">
        <f>I4</f>
        <v>3</v>
      </c>
      <c r="E5" s="112" t="s">
        <v>121</v>
      </c>
      <c r="F5" s="106">
        <f>G4</f>
        <v>7</v>
      </c>
      <c r="G5" s="113"/>
      <c r="H5" s="114"/>
      <c r="I5" s="115"/>
      <c r="J5" s="104">
        <v>5</v>
      </c>
      <c r="K5" s="105" t="s">
        <v>121</v>
      </c>
      <c r="L5" s="106">
        <v>10</v>
      </c>
      <c r="M5" s="104">
        <v>7</v>
      </c>
      <c r="N5" s="105" t="s">
        <v>121</v>
      </c>
      <c r="O5" s="106">
        <v>3</v>
      </c>
      <c r="P5" s="107">
        <f>IF(D5&gt;F5,1,0)+IF(J5&gt;L5,1,0)+IF(M5&gt;O5,1,0)</f>
        <v>1</v>
      </c>
      <c r="Q5" s="107">
        <f>IF(D5=F5,1,0)+IF(J5=L5,1,0)+IF(M5=O5,1,0)</f>
        <v>0</v>
      </c>
      <c r="R5" s="546">
        <f>IF(D5&lt;F5,1,0)+IF(J5&lt;L5,1,0)+IF(M5&lt;O5,1,0)</f>
        <v>2</v>
      </c>
      <c r="S5" s="552">
        <f>D5+J5+M5</f>
        <v>15</v>
      </c>
      <c r="T5" s="546">
        <f>F5+L5+O5</f>
        <v>20</v>
      </c>
      <c r="U5" s="629">
        <f>P5*3+Q5*1</f>
        <v>3</v>
      </c>
      <c r="V5" s="629"/>
      <c r="W5" s="553">
        <v>3</v>
      </c>
      <c r="X5" s="85"/>
      <c r="Y5" s="97"/>
      <c r="Z5" s="97"/>
      <c r="AA5" s="111"/>
    </row>
    <row r="6" spans="1:245" ht="21">
      <c r="A6" s="98">
        <v>3</v>
      </c>
      <c r="B6" s="240" t="s">
        <v>623</v>
      </c>
      <c r="C6" s="100">
        <v>602235700</v>
      </c>
      <c r="D6" s="104">
        <f>L4</f>
        <v>2</v>
      </c>
      <c r="E6" s="112" t="s">
        <v>121</v>
      </c>
      <c r="F6" s="106">
        <f>J4</f>
        <v>6</v>
      </c>
      <c r="G6" s="104">
        <f>L5</f>
        <v>10</v>
      </c>
      <c r="H6" s="112" t="s">
        <v>121</v>
      </c>
      <c r="I6" s="106">
        <f>J5</f>
        <v>5</v>
      </c>
      <c r="J6" s="113"/>
      <c r="K6" s="114"/>
      <c r="L6" s="115"/>
      <c r="M6" s="104">
        <v>7</v>
      </c>
      <c r="N6" s="105" t="s">
        <v>121</v>
      </c>
      <c r="O6" s="106">
        <v>5</v>
      </c>
      <c r="P6" s="107">
        <f>IF(D6&gt;F6,1,0)+IF(G6&gt;I6,1,0)+IF(M6&gt;O6,1,0)</f>
        <v>2</v>
      </c>
      <c r="Q6" s="107">
        <f>IF(D6=F6,1,0)+IF(G6=I6,1,0)+IF(M6=O6,1,0)</f>
        <v>0</v>
      </c>
      <c r="R6" s="546">
        <f>IF(D6&lt;F6,1,0)+IF(G6&lt;I6,1,0)+IF(M6&lt;O6,1,0)</f>
        <v>1</v>
      </c>
      <c r="S6" s="552">
        <f>D6+G6+M6</f>
        <v>19</v>
      </c>
      <c r="T6" s="546">
        <f>F6+I6+O6</f>
        <v>16</v>
      </c>
      <c r="U6" s="629">
        <f>P6*3+Q6*1</f>
        <v>6</v>
      </c>
      <c r="V6" s="629"/>
      <c r="W6" s="553">
        <v>2</v>
      </c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98">
        <v>4</v>
      </c>
      <c r="B7" s="240" t="s">
        <v>624</v>
      </c>
      <c r="C7" s="100">
        <v>737215132</v>
      </c>
      <c r="D7" s="104">
        <f>O4</f>
        <v>4</v>
      </c>
      <c r="E7" s="112" t="s">
        <v>121</v>
      </c>
      <c r="F7" s="106">
        <f>M4</f>
        <v>3</v>
      </c>
      <c r="G7" s="104">
        <f>O5</f>
        <v>3</v>
      </c>
      <c r="H7" s="112" t="s">
        <v>121</v>
      </c>
      <c r="I7" s="106">
        <f>M5</f>
        <v>7</v>
      </c>
      <c r="J7" s="104">
        <f>O6</f>
        <v>5</v>
      </c>
      <c r="K7" s="112" t="s">
        <v>121</v>
      </c>
      <c r="L7" s="106">
        <f>M6</f>
        <v>7</v>
      </c>
      <c r="M7" s="113"/>
      <c r="N7" s="114"/>
      <c r="O7" s="115"/>
      <c r="P7" s="107">
        <f>IF(D7&gt;F7,1,0)+IF(G7&gt;I7,1,0)+IF(J7&gt;L7,1,0)</f>
        <v>1</v>
      </c>
      <c r="Q7" s="107">
        <f>IF(D7=F7,1,0)+IF(G7=I7,1,0)+IF(J7=L7,1,0)</f>
        <v>0</v>
      </c>
      <c r="R7" s="546">
        <f>IF(D7&lt;F7,1,0)+IF(G7&lt;I7,1,0)+IF(J7&lt;L7,1,0)</f>
        <v>2</v>
      </c>
      <c r="S7" s="552">
        <f>D7+G7+J7</f>
        <v>12</v>
      </c>
      <c r="T7" s="546">
        <f>F7+I7+L7</f>
        <v>17</v>
      </c>
      <c r="U7" s="629">
        <f>P7*3+Q7*1</f>
        <v>3</v>
      </c>
      <c r="V7" s="629"/>
      <c r="W7" s="553">
        <v>4</v>
      </c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549"/>
      <c r="B8" s="549"/>
      <c r="C8" s="549"/>
      <c r="D8" s="118"/>
      <c r="E8" s="549"/>
      <c r="F8" s="118"/>
      <c r="G8" s="118"/>
      <c r="H8" s="549"/>
      <c r="I8" s="118"/>
      <c r="J8" s="118"/>
      <c r="K8" s="549"/>
      <c r="L8" s="118"/>
      <c r="M8" s="118"/>
      <c r="N8" s="549"/>
      <c r="O8" s="118"/>
      <c r="P8" s="119"/>
      <c r="Q8" s="118"/>
      <c r="R8" s="118"/>
      <c r="S8" s="119"/>
      <c r="T8" s="118"/>
      <c r="U8" s="630"/>
      <c r="V8" s="630"/>
      <c r="W8" s="549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219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224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225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547" t="s">
        <v>616</v>
      </c>
      <c r="D25" s="658"/>
      <c r="E25" s="658"/>
      <c r="F25" s="658"/>
      <c r="G25" s="658"/>
      <c r="H25" s="658"/>
      <c r="I25" s="658"/>
      <c r="J25" s="658"/>
      <c r="L25" s="554" t="s">
        <v>128</v>
      </c>
      <c r="O25" s="659">
        <v>45630</v>
      </c>
      <c r="P25" s="659"/>
      <c r="Q25" s="659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V11" sqref="V11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212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91"/>
      <c r="B3" s="92" t="s">
        <v>115</v>
      </c>
      <c r="C3" s="93" t="s">
        <v>116</v>
      </c>
      <c r="D3" s="632" t="s">
        <v>20</v>
      </c>
      <c r="E3" s="632"/>
      <c r="F3" s="632"/>
      <c r="G3" s="632" t="s">
        <v>40</v>
      </c>
      <c r="H3" s="632"/>
      <c r="I3" s="632"/>
      <c r="J3" s="632" t="s">
        <v>222</v>
      </c>
      <c r="K3" s="632"/>
      <c r="L3" s="632"/>
      <c r="M3" s="632" t="s">
        <v>223</v>
      </c>
      <c r="N3" s="632"/>
      <c r="O3" s="632"/>
      <c r="P3" s="94" t="s">
        <v>117</v>
      </c>
      <c r="Q3" s="94" t="s">
        <v>214</v>
      </c>
      <c r="R3" s="95" t="s">
        <v>118</v>
      </c>
      <c r="S3" s="633" t="s">
        <v>119</v>
      </c>
      <c r="T3" s="633"/>
      <c r="U3" s="633" t="s">
        <v>120</v>
      </c>
      <c r="V3" s="633"/>
      <c r="W3" s="96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98">
        <v>1</v>
      </c>
      <c r="B4" s="240" t="s">
        <v>628</v>
      </c>
      <c r="C4" s="100"/>
      <c r="D4" s="101"/>
      <c r="E4" s="102"/>
      <c r="F4" s="103"/>
      <c r="G4" s="104">
        <v>0</v>
      </c>
      <c r="H4" s="105" t="s">
        <v>121</v>
      </c>
      <c r="I4" s="106">
        <v>0</v>
      </c>
      <c r="J4" s="104">
        <v>4</v>
      </c>
      <c r="K4" s="105" t="s">
        <v>121</v>
      </c>
      <c r="L4" s="106">
        <v>3</v>
      </c>
      <c r="M4" s="104">
        <v>1</v>
      </c>
      <c r="N4" s="105" t="s">
        <v>121</v>
      </c>
      <c r="O4" s="106">
        <v>5</v>
      </c>
      <c r="P4" s="107">
        <v>1</v>
      </c>
      <c r="Q4" s="107">
        <v>0</v>
      </c>
      <c r="R4" s="108">
        <v>1</v>
      </c>
      <c r="S4" s="109">
        <v>5</v>
      </c>
      <c r="T4" s="108">
        <v>8</v>
      </c>
      <c r="U4" s="629">
        <v>3</v>
      </c>
      <c r="V4" s="629"/>
      <c r="W4" s="110">
        <v>2</v>
      </c>
      <c r="X4" s="85"/>
      <c r="Y4" s="97"/>
      <c r="Z4" s="97"/>
      <c r="AA4" s="111"/>
    </row>
    <row r="5" spans="1:245" s="86" customFormat="1" ht="21">
      <c r="A5" s="98">
        <v>2</v>
      </c>
      <c r="B5" s="240"/>
      <c r="C5" s="100"/>
      <c r="D5" s="104">
        <v>0</v>
      </c>
      <c r="E5" s="105" t="s">
        <v>121</v>
      </c>
      <c r="F5" s="106">
        <v>0</v>
      </c>
      <c r="G5" s="113"/>
      <c r="H5" s="114"/>
      <c r="I5" s="115"/>
      <c r="J5" s="104">
        <v>0</v>
      </c>
      <c r="K5" s="105" t="s">
        <v>121</v>
      </c>
      <c r="L5" s="106">
        <v>0</v>
      </c>
      <c r="M5" s="104">
        <v>0</v>
      </c>
      <c r="N5" s="105" t="s">
        <v>121</v>
      </c>
      <c r="O5" s="106">
        <v>0</v>
      </c>
      <c r="P5" s="107">
        <v>0</v>
      </c>
      <c r="Q5" s="107">
        <v>0</v>
      </c>
      <c r="R5" s="108">
        <v>0</v>
      </c>
      <c r="S5" s="109">
        <v>0</v>
      </c>
      <c r="T5" s="108">
        <v>0</v>
      </c>
      <c r="U5" s="629">
        <v>0</v>
      </c>
      <c r="V5" s="629"/>
      <c r="W5" s="110">
        <v>4</v>
      </c>
      <c r="X5" s="85"/>
      <c r="Y5" s="97"/>
      <c r="Z5" s="97"/>
      <c r="AA5" s="111"/>
    </row>
    <row r="6" spans="1:245" ht="21">
      <c r="A6" s="98">
        <v>3</v>
      </c>
      <c r="B6" s="240" t="s">
        <v>629</v>
      </c>
      <c r="C6" s="100"/>
      <c r="D6" s="104">
        <v>3</v>
      </c>
      <c r="E6" s="105" t="s">
        <v>121</v>
      </c>
      <c r="F6" s="106">
        <v>4</v>
      </c>
      <c r="G6" s="104">
        <v>0</v>
      </c>
      <c r="H6" s="105" t="s">
        <v>121</v>
      </c>
      <c r="I6" s="106">
        <v>0</v>
      </c>
      <c r="J6" s="113"/>
      <c r="K6" s="114"/>
      <c r="L6" s="115"/>
      <c r="M6" s="104">
        <v>1</v>
      </c>
      <c r="N6" s="105" t="s">
        <v>121</v>
      </c>
      <c r="O6" s="106">
        <v>5</v>
      </c>
      <c r="P6" s="107">
        <v>0</v>
      </c>
      <c r="Q6" s="107">
        <v>0</v>
      </c>
      <c r="R6" s="108">
        <v>2</v>
      </c>
      <c r="S6" s="109">
        <v>4</v>
      </c>
      <c r="T6" s="108">
        <v>9</v>
      </c>
      <c r="U6" s="629">
        <v>0</v>
      </c>
      <c r="V6" s="629"/>
      <c r="W6" s="110">
        <v>3</v>
      </c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98">
        <v>4</v>
      </c>
      <c r="B7" s="240" t="s">
        <v>630</v>
      </c>
      <c r="C7" s="100"/>
      <c r="D7" s="104">
        <v>5</v>
      </c>
      <c r="E7" s="105" t="s">
        <v>121</v>
      </c>
      <c r="F7" s="106">
        <v>1</v>
      </c>
      <c r="G7" s="104">
        <v>0</v>
      </c>
      <c r="H7" s="105" t="s">
        <v>121</v>
      </c>
      <c r="I7" s="106">
        <v>0</v>
      </c>
      <c r="J7" s="104">
        <v>5</v>
      </c>
      <c r="K7" s="112" t="s">
        <v>121</v>
      </c>
      <c r="L7" s="105">
        <v>1</v>
      </c>
      <c r="M7" s="113"/>
      <c r="N7" s="114"/>
      <c r="O7" s="115"/>
      <c r="P7" s="107">
        <v>2</v>
      </c>
      <c r="Q7" s="107">
        <v>0</v>
      </c>
      <c r="R7" s="108">
        <v>0</v>
      </c>
      <c r="S7" s="109">
        <v>10</v>
      </c>
      <c r="T7" s="108">
        <v>2</v>
      </c>
      <c r="U7" s="629">
        <v>6</v>
      </c>
      <c r="V7" s="629"/>
      <c r="W7" s="110">
        <v>1</v>
      </c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630"/>
      <c r="V8" s="63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219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224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225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556" t="s">
        <v>280</v>
      </c>
      <c r="D25" s="658"/>
      <c r="E25" s="658"/>
      <c r="F25" s="658"/>
      <c r="G25" s="658"/>
      <c r="H25" s="658"/>
      <c r="I25" s="658"/>
      <c r="J25" s="658"/>
      <c r="L25" s="81" t="s">
        <v>128</v>
      </c>
      <c r="O25" s="659">
        <v>45736</v>
      </c>
      <c r="P25" s="659"/>
      <c r="Q25" s="659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rowBreaks count="1" manualBreakCount="1">
    <brk id="16" max="16383" man="1"/>
  </rowBreaks>
  <colBreaks count="1" manualBreakCount="1">
    <brk id="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B25" sqref="B25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218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91"/>
      <c r="B3" s="92" t="s">
        <v>115</v>
      </c>
      <c r="C3" s="93" t="s">
        <v>116</v>
      </c>
      <c r="D3" s="632" t="s">
        <v>20</v>
      </c>
      <c r="E3" s="632"/>
      <c r="F3" s="632"/>
      <c r="G3" s="632" t="s">
        <v>40</v>
      </c>
      <c r="H3" s="632"/>
      <c r="I3" s="632"/>
      <c r="J3" s="632" t="s">
        <v>213</v>
      </c>
      <c r="K3" s="632"/>
      <c r="L3" s="632"/>
      <c r="M3" s="632" t="s">
        <v>210</v>
      </c>
      <c r="N3" s="632"/>
      <c r="O3" s="632"/>
      <c r="P3" s="94" t="s">
        <v>117</v>
      </c>
      <c r="Q3" s="94" t="s">
        <v>214</v>
      </c>
      <c r="R3" s="95" t="s">
        <v>118</v>
      </c>
      <c r="S3" s="633" t="s">
        <v>119</v>
      </c>
      <c r="T3" s="633"/>
      <c r="U3" s="633" t="s">
        <v>120</v>
      </c>
      <c r="V3" s="633"/>
      <c r="W3" s="96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98">
        <v>1</v>
      </c>
      <c r="B4" s="557" t="s">
        <v>631</v>
      </c>
      <c r="C4" s="100"/>
      <c r="D4" s="101"/>
      <c r="E4" s="102"/>
      <c r="F4" s="103"/>
      <c r="G4" s="104">
        <v>1</v>
      </c>
      <c r="H4" s="105" t="s">
        <v>121</v>
      </c>
      <c r="I4" s="106">
        <v>4</v>
      </c>
      <c r="J4" s="104">
        <v>7</v>
      </c>
      <c r="K4" s="105" t="s">
        <v>121</v>
      </c>
      <c r="L4" s="106">
        <v>3</v>
      </c>
      <c r="M4" s="104">
        <v>6</v>
      </c>
      <c r="N4" s="105" t="s">
        <v>121</v>
      </c>
      <c r="O4" s="106">
        <v>2</v>
      </c>
      <c r="P4" s="107">
        <v>2</v>
      </c>
      <c r="Q4" s="107">
        <v>0</v>
      </c>
      <c r="R4" s="108">
        <v>1</v>
      </c>
      <c r="S4" s="109">
        <v>14</v>
      </c>
      <c r="T4" s="108">
        <v>9</v>
      </c>
      <c r="U4" s="629">
        <v>6</v>
      </c>
      <c r="V4" s="629"/>
      <c r="W4" s="110">
        <v>1</v>
      </c>
      <c r="X4" s="85"/>
      <c r="Y4" s="97"/>
      <c r="Z4" s="97"/>
      <c r="AA4" s="111"/>
    </row>
    <row r="5" spans="1:245" s="86" customFormat="1" ht="21">
      <c r="A5" s="98">
        <v>2</v>
      </c>
      <c r="B5" s="240" t="s">
        <v>632</v>
      </c>
      <c r="C5" s="100"/>
      <c r="D5" s="104">
        <v>4</v>
      </c>
      <c r="E5" s="105" t="s">
        <v>121</v>
      </c>
      <c r="F5" s="106">
        <v>1</v>
      </c>
      <c r="G5" s="113"/>
      <c r="H5" s="114"/>
      <c r="I5" s="115"/>
      <c r="J5" s="104">
        <v>3</v>
      </c>
      <c r="K5" s="105" t="s">
        <v>121</v>
      </c>
      <c r="L5" s="106">
        <v>4</v>
      </c>
      <c r="M5" s="104">
        <v>2</v>
      </c>
      <c r="N5" s="105" t="s">
        <v>121</v>
      </c>
      <c r="O5" s="106">
        <v>2</v>
      </c>
      <c r="P5" s="107">
        <v>1</v>
      </c>
      <c r="Q5" s="107">
        <v>1</v>
      </c>
      <c r="R5" s="108">
        <v>1</v>
      </c>
      <c r="S5" s="109">
        <v>9</v>
      </c>
      <c r="T5" s="108">
        <v>2</v>
      </c>
      <c r="U5" s="629">
        <v>4</v>
      </c>
      <c r="V5" s="629"/>
      <c r="W5" s="110">
        <v>3</v>
      </c>
      <c r="X5" s="85"/>
      <c r="Y5" s="97"/>
      <c r="Z5" s="97"/>
      <c r="AA5" s="111"/>
    </row>
    <row r="6" spans="1:245" ht="21">
      <c r="A6" s="98">
        <v>3</v>
      </c>
      <c r="B6" s="240" t="s">
        <v>633</v>
      </c>
      <c r="C6" s="100"/>
      <c r="D6" s="104">
        <v>3</v>
      </c>
      <c r="E6" s="105" t="s">
        <v>121</v>
      </c>
      <c r="F6" s="106">
        <v>7</v>
      </c>
      <c r="G6" s="104">
        <v>4</v>
      </c>
      <c r="H6" s="105" t="s">
        <v>121</v>
      </c>
      <c r="I6" s="106">
        <v>3</v>
      </c>
      <c r="J6" s="113"/>
      <c r="K6" s="114"/>
      <c r="L6" s="115"/>
      <c r="M6" s="104">
        <v>5</v>
      </c>
      <c r="N6" s="105" t="s">
        <v>121</v>
      </c>
      <c r="O6" s="106">
        <v>5</v>
      </c>
      <c r="P6" s="107">
        <v>1</v>
      </c>
      <c r="Q6" s="107">
        <v>1</v>
      </c>
      <c r="R6" s="108">
        <v>1</v>
      </c>
      <c r="S6" s="109">
        <v>12</v>
      </c>
      <c r="T6" s="108">
        <v>15</v>
      </c>
      <c r="U6" s="629">
        <v>4</v>
      </c>
      <c r="V6" s="629"/>
      <c r="W6" s="110">
        <v>2</v>
      </c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98">
        <v>4</v>
      </c>
      <c r="B7" s="240" t="s">
        <v>634</v>
      </c>
      <c r="C7" s="100"/>
      <c r="D7" s="104">
        <v>2</v>
      </c>
      <c r="E7" s="105" t="s">
        <v>121</v>
      </c>
      <c r="F7" s="106">
        <v>6</v>
      </c>
      <c r="G7" s="104">
        <v>2</v>
      </c>
      <c r="H7" s="105" t="s">
        <v>121</v>
      </c>
      <c r="I7" s="106">
        <v>2</v>
      </c>
      <c r="J7" s="104">
        <v>5</v>
      </c>
      <c r="K7" s="105" t="s">
        <v>121</v>
      </c>
      <c r="L7" s="106">
        <v>5</v>
      </c>
      <c r="M7" s="113"/>
      <c r="N7" s="114"/>
      <c r="O7" s="115"/>
      <c r="P7" s="107">
        <v>0</v>
      </c>
      <c r="Q7" s="107">
        <v>2</v>
      </c>
      <c r="R7" s="108">
        <v>1</v>
      </c>
      <c r="S7" s="109">
        <v>9</v>
      </c>
      <c r="T7" s="108">
        <v>13</v>
      </c>
      <c r="U7" s="629">
        <v>2</v>
      </c>
      <c r="V7" s="629"/>
      <c r="W7" s="110">
        <v>4</v>
      </c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630"/>
      <c r="V8" s="63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219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224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227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556" t="s">
        <v>280</v>
      </c>
      <c r="D25" s="658"/>
      <c r="E25" s="658"/>
      <c r="F25" s="658"/>
      <c r="G25" s="658"/>
      <c r="H25" s="658"/>
      <c r="I25" s="658"/>
      <c r="J25" s="658"/>
      <c r="L25" s="81" t="s">
        <v>128</v>
      </c>
      <c r="O25" s="659">
        <v>45736</v>
      </c>
      <c r="P25" s="659"/>
      <c r="Q25" s="659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O25" sqref="O25:Q25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228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87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91"/>
      <c r="B3" s="241" t="s">
        <v>115</v>
      </c>
      <c r="C3" s="93" t="s">
        <v>116</v>
      </c>
      <c r="D3" s="632" t="s">
        <v>229</v>
      </c>
      <c r="E3" s="632"/>
      <c r="F3" s="632"/>
      <c r="G3" s="632" t="s">
        <v>230</v>
      </c>
      <c r="H3" s="632"/>
      <c r="I3" s="632"/>
      <c r="J3" s="632" t="s">
        <v>213</v>
      </c>
      <c r="K3" s="632"/>
      <c r="L3" s="632"/>
      <c r="M3" s="632" t="s">
        <v>43</v>
      </c>
      <c r="N3" s="632"/>
      <c r="O3" s="632"/>
      <c r="P3" s="95" t="s">
        <v>117</v>
      </c>
      <c r="Q3" s="95" t="s">
        <v>214</v>
      </c>
      <c r="R3" s="95" t="s">
        <v>118</v>
      </c>
      <c r="S3" s="633" t="s">
        <v>119</v>
      </c>
      <c r="T3" s="633"/>
      <c r="U3" s="633" t="s">
        <v>120</v>
      </c>
      <c r="V3" s="633"/>
      <c r="W3" s="96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242">
        <v>1</v>
      </c>
      <c r="B4" s="240"/>
      <c r="C4" s="243"/>
      <c r="D4" s="244"/>
      <c r="E4" s="244"/>
      <c r="F4" s="244"/>
      <c r="G4" s="108"/>
      <c r="H4" s="245"/>
      <c r="I4" s="108"/>
      <c r="J4" s="108"/>
      <c r="K4" s="245"/>
      <c r="L4" s="108"/>
      <c r="M4" s="108"/>
      <c r="N4" s="245"/>
      <c r="O4" s="108"/>
      <c r="P4" s="109"/>
      <c r="Q4" s="109"/>
      <c r="R4" s="108"/>
      <c r="S4" s="109"/>
      <c r="T4" s="108"/>
      <c r="U4" s="629"/>
      <c r="V4" s="629"/>
      <c r="W4" s="110"/>
      <c r="X4" s="85"/>
      <c r="Y4" s="97"/>
      <c r="Z4" s="97"/>
      <c r="AA4" s="111"/>
    </row>
    <row r="5" spans="1:245" s="86" customFormat="1" ht="21">
      <c r="A5" s="242">
        <v>2</v>
      </c>
      <c r="B5" s="240"/>
      <c r="C5" s="243"/>
      <c r="D5" s="108"/>
      <c r="E5" s="246"/>
      <c r="F5" s="108"/>
      <c r="G5" s="247"/>
      <c r="H5" s="247"/>
      <c r="I5" s="247"/>
      <c r="J5" s="108"/>
      <c r="K5" s="245"/>
      <c r="L5" s="108"/>
      <c r="M5" s="108"/>
      <c r="N5" s="245"/>
      <c r="O5" s="108"/>
      <c r="P5" s="109"/>
      <c r="Q5" s="109"/>
      <c r="R5" s="108"/>
      <c r="S5" s="109"/>
      <c r="T5" s="108"/>
      <c r="U5" s="629"/>
      <c r="V5" s="629"/>
      <c r="W5" s="110"/>
      <c r="X5" s="85"/>
      <c r="Y5" s="97"/>
      <c r="Z5" s="97"/>
      <c r="AA5" s="111"/>
    </row>
    <row r="6" spans="1:245" ht="21">
      <c r="A6" s="242">
        <v>3</v>
      </c>
      <c r="B6" s="99"/>
      <c r="C6" s="243"/>
      <c r="D6" s="108"/>
      <c r="E6" s="246"/>
      <c r="F6" s="108"/>
      <c r="G6" s="108"/>
      <c r="H6" s="246"/>
      <c r="I6" s="108"/>
      <c r="J6" s="247"/>
      <c r="K6" s="247"/>
      <c r="L6" s="247"/>
      <c r="M6" s="108"/>
      <c r="N6" s="245"/>
      <c r="O6" s="108"/>
      <c r="P6" s="109"/>
      <c r="Q6" s="109"/>
      <c r="R6" s="108"/>
      <c r="S6" s="109"/>
      <c r="T6" s="108"/>
      <c r="U6" s="629"/>
      <c r="V6" s="62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242">
        <v>4</v>
      </c>
      <c r="B7" s="240"/>
      <c r="C7" s="243"/>
      <c r="D7" s="108"/>
      <c r="E7" s="246"/>
      <c r="F7" s="108"/>
      <c r="G7" s="108"/>
      <c r="H7" s="246"/>
      <c r="I7" s="108"/>
      <c r="J7" s="108"/>
      <c r="K7" s="246"/>
      <c r="L7" s="108"/>
      <c r="M7" s="247"/>
      <c r="N7" s="247"/>
      <c r="O7" s="247"/>
      <c r="P7" s="109"/>
      <c r="Q7" s="109"/>
      <c r="R7" s="108"/>
      <c r="S7" s="109"/>
      <c r="T7" s="108"/>
      <c r="U7" s="629"/>
      <c r="V7" s="62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8"/>
      <c r="Q8" s="118"/>
      <c r="R8" s="118"/>
      <c r="S8" s="118"/>
      <c r="T8" s="118"/>
      <c r="U8" s="660"/>
      <c r="V8" s="66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219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220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221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134" t="s">
        <v>216</v>
      </c>
      <c r="D25" s="658" t="s">
        <v>217</v>
      </c>
      <c r="E25" s="658"/>
      <c r="F25" s="658"/>
      <c r="G25" s="658"/>
      <c r="H25" s="658"/>
      <c r="I25" s="658"/>
      <c r="J25" s="658"/>
      <c r="L25" s="81" t="s">
        <v>128</v>
      </c>
      <c r="O25" s="659"/>
      <c r="P25" s="659"/>
      <c r="Q25" s="659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O25" sqref="O25:Q25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231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87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91"/>
      <c r="B3" s="241" t="s">
        <v>115</v>
      </c>
      <c r="C3" s="93" t="s">
        <v>116</v>
      </c>
      <c r="D3" s="632" t="s">
        <v>20</v>
      </c>
      <c r="E3" s="632"/>
      <c r="F3" s="632"/>
      <c r="G3" s="632" t="s">
        <v>40</v>
      </c>
      <c r="H3" s="632"/>
      <c r="I3" s="632"/>
      <c r="J3" s="632" t="s">
        <v>232</v>
      </c>
      <c r="K3" s="632"/>
      <c r="L3" s="632"/>
      <c r="M3" s="632" t="s">
        <v>233</v>
      </c>
      <c r="N3" s="632"/>
      <c r="O3" s="632"/>
      <c r="P3" s="95" t="s">
        <v>117</v>
      </c>
      <c r="Q3" s="95" t="s">
        <v>214</v>
      </c>
      <c r="R3" s="95" t="s">
        <v>118</v>
      </c>
      <c r="S3" s="633" t="s">
        <v>119</v>
      </c>
      <c r="T3" s="633"/>
      <c r="U3" s="633" t="s">
        <v>120</v>
      </c>
      <c r="V3" s="633"/>
      <c r="W3" s="96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242">
        <v>1</v>
      </c>
      <c r="B4" s="240"/>
      <c r="C4" s="243"/>
      <c r="D4" s="244"/>
      <c r="E4" s="244"/>
      <c r="F4" s="244"/>
      <c r="G4" s="108"/>
      <c r="H4" s="245"/>
      <c r="I4" s="108"/>
      <c r="J4" s="108"/>
      <c r="K4" s="245"/>
      <c r="L4" s="108"/>
      <c r="M4" s="108"/>
      <c r="N4" s="245"/>
      <c r="O4" s="108"/>
      <c r="P4" s="109"/>
      <c r="Q4" s="109"/>
      <c r="R4" s="108"/>
      <c r="S4" s="109"/>
      <c r="T4" s="108"/>
      <c r="U4" s="629"/>
      <c r="V4" s="629"/>
      <c r="W4" s="110"/>
      <c r="X4" s="85"/>
      <c r="Y4" s="97"/>
      <c r="Z4" s="97"/>
      <c r="AA4" s="111"/>
    </row>
    <row r="5" spans="1:245" s="86" customFormat="1" ht="21">
      <c r="A5" s="242">
        <v>2</v>
      </c>
      <c r="B5" s="240"/>
      <c r="C5" s="243"/>
      <c r="D5" s="108"/>
      <c r="E5" s="246"/>
      <c r="F5" s="108"/>
      <c r="G5" s="247"/>
      <c r="H5" s="247"/>
      <c r="I5" s="247"/>
      <c r="J5" s="108"/>
      <c r="K5" s="245"/>
      <c r="L5" s="108"/>
      <c r="M5" s="108"/>
      <c r="N5" s="245"/>
      <c r="O5" s="108"/>
      <c r="P5" s="109"/>
      <c r="Q5" s="109"/>
      <c r="R5" s="108"/>
      <c r="S5" s="109"/>
      <c r="T5" s="108"/>
      <c r="U5" s="629"/>
      <c r="V5" s="629"/>
      <c r="W5" s="110"/>
      <c r="X5" s="85"/>
      <c r="Y5" s="97"/>
      <c r="Z5" s="97"/>
      <c r="AA5" s="111"/>
    </row>
    <row r="6" spans="1:245" ht="21">
      <c r="A6" s="242">
        <v>3</v>
      </c>
      <c r="B6" s="240"/>
      <c r="C6" s="243"/>
      <c r="D6" s="108"/>
      <c r="E6" s="246"/>
      <c r="F6" s="108"/>
      <c r="G6" s="108"/>
      <c r="H6" s="246"/>
      <c r="I6" s="108"/>
      <c r="J6" s="247"/>
      <c r="K6" s="247"/>
      <c r="L6" s="247"/>
      <c r="M6" s="108"/>
      <c r="N6" s="245"/>
      <c r="O6" s="108"/>
      <c r="P6" s="109"/>
      <c r="Q6" s="109"/>
      <c r="R6" s="108"/>
      <c r="S6" s="109"/>
      <c r="T6" s="108"/>
      <c r="U6" s="629"/>
      <c r="V6" s="62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242">
        <v>4</v>
      </c>
      <c r="B7" s="240"/>
      <c r="C7" s="243"/>
      <c r="D7" s="108"/>
      <c r="E7" s="246"/>
      <c r="F7" s="108"/>
      <c r="G7" s="108"/>
      <c r="H7" s="246"/>
      <c r="I7" s="108"/>
      <c r="J7" s="108"/>
      <c r="K7" s="246"/>
      <c r="L7" s="108"/>
      <c r="M7" s="247"/>
      <c r="N7" s="247"/>
      <c r="O7" s="247"/>
      <c r="P7" s="109"/>
      <c r="Q7" s="109"/>
      <c r="R7" s="108"/>
      <c r="S7" s="109"/>
      <c r="T7" s="108"/>
      <c r="U7" s="629"/>
      <c r="V7" s="62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8"/>
      <c r="Q8" s="118"/>
      <c r="R8" s="118"/>
      <c r="S8" s="118"/>
      <c r="T8" s="118"/>
      <c r="U8" s="660"/>
      <c r="V8" s="66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219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234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221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134" t="s">
        <v>216</v>
      </c>
      <c r="D25" s="658" t="s">
        <v>217</v>
      </c>
      <c r="E25" s="658"/>
      <c r="F25" s="658"/>
      <c r="G25" s="658"/>
      <c r="H25" s="658"/>
      <c r="I25" s="658"/>
      <c r="J25" s="658"/>
      <c r="L25" s="81" t="s">
        <v>128</v>
      </c>
      <c r="O25" s="659"/>
      <c r="P25" s="659"/>
      <c r="Q25" s="659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U90"/>
  <sheetViews>
    <sheetView view="pageBreakPreview" zoomScale="110" zoomScaleNormal="100" zoomScalePageLayoutView="110" workbookViewId="0">
      <selection sqref="A1:P1"/>
    </sheetView>
  </sheetViews>
  <sheetFormatPr defaultColWidth="6.42578125" defaultRowHeight="15.75"/>
  <cols>
    <col min="1" max="1" width="5.28515625" style="38" customWidth="1"/>
    <col min="2" max="2" width="27.7109375" style="38" customWidth="1"/>
    <col min="3" max="13" width="5.7109375" style="38" customWidth="1"/>
    <col min="14" max="14" width="8.7109375" style="38" customWidth="1"/>
    <col min="15" max="15" width="5.7109375" style="38" customWidth="1"/>
    <col min="16" max="16" width="8.7109375" style="38" customWidth="1"/>
    <col min="17" max="16384" width="6.42578125" style="38"/>
  </cols>
  <sheetData>
    <row r="1" spans="1:21" ht="36">
      <c r="A1" s="605" t="s">
        <v>48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39"/>
      <c r="R1" s="39"/>
      <c r="S1" s="39"/>
      <c r="T1" s="39"/>
      <c r="U1" s="39"/>
    </row>
    <row r="2" spans="1:21" s="40" customForma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>
      <c r="A3" s="41"/>
      <c r="B3" s="40"/>
      <c r="C3" s="42"/>
      <c r="D3" s="43"/>
      <c r="E3" s="42"/>
      <c r="F3" s="44"/>
      <c r="G3" s="42"/>
      <c r="H3" s="44"/>
      <c r="I3" s="42"/>
      <c r="J3" s="44"/>
      <c r="K3" s="42"/>
      <c r="L3" s="44"/>
      <c r="M3" s="613" t="s">
        <v>49</v>
      </c>
      <c r="N3" s="613"/>
      <c r="O3" s="613"/>
      <c r="P3" s="613"/>
      <c r="Q3" s="42"/>
      <c r="R3" s="42"/>
      <c r="S3" s="42"/>
      <c r="T3" s="42"/>
      <c r="U3" s="42"/>
    </row>
    <row r="4" spans="1:21">
      <c r="A4" s="44"/>
      <c r="B4" s="40" t="s">
        <v>50</v>
      </c>
      <c r="C4" s="42" t="s">
        <v>51</v>
      </c>
      <c r="D4" s="43" t="s">
        <v>52</v>
      </c>
      <c r="E4" s="42"/>
      <c r="F4" s="44" t="s">
        <v>53</v>
      </c>
      <c r="G4" s="42"/>
      <c r="H4" s="44" t="s">
        <v>54</v>
      </c>
      <c r="I4" s="40"/>
      <c r="J4" s="44" t="s">
        <v>55</v>
      </c>
      <c r="K4" s="42"/>
      <c r="L4" s="44" t="s">
        <v>56</v>
      </c>
      <c r="M4" s="42"/>
      <c r="N4" s="44" t="s">
        <v>57</v>
      </c>
      <c r="O4" s="42"/>
      <c r="P4" s="44" t="s">
        <v>58</v>
      </c>
      <c r="Q4" s="44"/>
      <c r="R4" s="44"/>
      <c r="S4" s="44"/>
      <c r="T4" s="40"/>
      <c r="U4" s="44"/>
    </row>
    <row r="5" spans="1:21">
      <c r="A5" s="45" t="s">
        <v>59</v>
      </c>
      <c r="B5" s="614" t="s">
        <v>60</v>
      </c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46">
        <f>SUM(P6:P9)</f>
        <v>7571</v>
      </c>
    </row>
    <row r="6" spans="1:21">
      <c r="A6" s="47" t="s">
        <v>59</v>
      </c>
      <c r="B6" s="48" t="s">
        <v>61</v>
      </c>
      <c r="C6" s="49">
        <v>93</v>
      </c>
      <c r="D6" s="50">
        <v>8.1</v>
      </c>
      <c r="E6" s="51">
        <v>747</v>
      </c>
      <c r="F6" s="51">
        <v>441</v>
      </c>
      <c r="G6" s="51">
        <v>406</v>
      </c>
      <c r="H6" s="52"/>
      <c r="I6" s="52"/>
      <c r="J6" s="51">
        <v>5.39</v>
      </c>
      <c r="K6" s="51">
        <v>233</v>
      </c>
      <c r="L6" s="52"/>
      <c r="M6" s="52"/>
      <c r="N6" s="53">
        <v>1.77430555555556E-3</v>
      </c>
      <c r="O6" s="51">
        <v>652</v>
      </c>
      <c r="P6" s="54">
        <f>E6+G6+I6+K6+M6+O6</f>
        <v>2038</v>
      </c>
    </row>
    <row r="7" spans="1:21">
      <c r="A7" s="55" t="s">
        <v>62</v>
      </c>
      <c r="B7" s="56" t="s">
        <v>63</v>
      </c>
      <c r="C7" s="49">
        <v>93</v>
      </c>
      <c r="D7" s="50">
        <v>8.4</v>
      </c>
      <c r="E7" s="51">
        <v>662</v>
      </c>
      <c r="F7" s="51">
        <v>423</v>
      </c>
      <c r="G7" s="51">
        <v>362</v>
      </c>
      <c r="H7" s="52"/>
      <c r="I7" s="52"/>
      <c r="J7" s="52"/>
      <c r="K7" s="52"/>
      <c r="L7" s="51">
        <v>41.79</v>
      </c>
      <c r="M7" s="51">
        <v>377</v>
      </c>
      <c r="N7" s="57">
        <v>1.9548611111111099E-3</v>
      </c>
      <c r="O7" s="51">
        <v>475</v>
      </c>
      <c r="P7" s="54">
        <f>E7+G7+I7+K7+M7+O7</f>
        <v>1876</v>
      </c>
    </row>
    <row r="8" spans="1:21">
      <c r="A8" s="58" t="s">
        <v>64</v>
      </c>
      <c r="B8" s="49" t="s">
        <v>65</v>
      </c>
      <c r="C8" s="49">
        <v>93</v>
      </c>
      <c r="D8" s="50">
        <v>8.8000000000000007</v>
      </c>
      <c r="E8" s="51">
        <v>556</v>
      </c>
      <c r="F8" s="51">
        <v>404</v>
      </c>
      <c r="G8" s="51">
        <v>317</v>
      </c>
      <c r="H8" s="52"/>
      <c r="I8" s="52"/>
      <c r="J8" s="51">
        <v>7.23</v>
      </c>
      <c r="K8" s="51">
        <v>350</v>
      </c>
      <c r="L8" s="52"/>
      <c r="M8" s="52"/>
      <c r="N8" s="57">
        <v>1.79398148148148E-3</v>
      </c>
      <c r="O8" s="51">
        <v>632</v>
      </c>
      <c r="P8" s="54">
        <f>E8+G8+I8+K8+M8+O8</f>
        <v>1855</v>
      </c>
    </row>
    <row r="9" spans="1:21">
      <c r="A9" s="58" t="s">
        <v>66</v>
      </c>
      <c r="B9" s="49" t="s">
        <v>67</v>
      </c>
      <c r="C9" s="49">
        <v>93</v>
      </c>
      <c r="D9" s="50">
        <v>8.5</v>
      </c>
      <c r="E9" s="51">
        <v>635</v>
      </c>
      <c r="F9" s="52"/>
      <c r="G9" s="52"/>
      <c r="H9" s="51">
        <v>125</v>
      </c>
      <c r="I9" s="51">
        <v>359</v>
      </c>
      <c r="J9" s="52"/>
      <c r="K9" s="52"/>
      <c r="L9" s="51">
        <v>44.47</v>
      </c>
      <c r="M9" s="51">
        <v>410</v>
      </c>
      <c r="N9" s="57">
        <v>2.0428240740740702E-3</v>
      </c>
      <c r="O9" s="51">
        <v>398</v>
      </c>
      <c r="P9" s="54">
        <f>E9+G9+I9+K9+M9+O9</f>
        <v>1802</v>
      </c>
    </row>
    <row r="10" spans="1:21">
      <c r="A10" s="58" t="s">
        <v>68</v>
      </c>
      <c r="B10" s="49" t="s">
        <v>69</v>
      </c>
      <c r="C10" s="49">
        <v>93</v>
      </c>
      <c r="D10" s="50">
        <v>8.9</v>
      </c>
      <c r="E10" s="51">
        <v>531</v>
      </c>
      <c r="F10" s="52"/>
      <c r="G10" s="52"/>
      <c r="H10" s="51">
        <v>130</v>
      </c>
      <c r="I10" s="51">
        <v>409</v>
      </c>
      <c r="J10" s="51">
        <v>7.53</v>
      </c>
      <c r="K10" s="51">
        <v>369</v>
      </c>
      <c r="L10" s="52"/>
      <c r="M10" s="52"/>
      <c r="N10" s="57">
        <v>2.0925925925925899E-3</v>
      </c>
      <c r="O10" s="51">
        <v>358</v>
      </c>
      <c r="P10" s="59">
        <f>E10+G10+I10+K10+M10+O10</f>
        <v>1667</v>
      </c>
    </row>
    <row r="11" spans="1:21">
      <c r="A11" s="60"/>
      <c r="B11" s="40"/>
      <c r="C11" s="60"/>
      <c r="D11" s="43"/>
      <c r="E11" s="61"/>
      <c r="F11" s="44"/>
      <c r="G11" s="61"/>
      <c r="H11" s="44"/>
      <c r="I11" s="61"/>
      <c r="J11" s="44"/>
      <c r="K11" s="61"/>
      <c r="L11" s="44"/>
      <c r="M11" s="44"/>
      <c r="N11" s="44"/>
      <c r="O11" s="44"/>
      <c r="P11" s="44"/>
    </row>
    <row r="12" spans="1:21">
      <c r="A12" s="62" t="s">
        <v>70</v>
      </c>
      <c r="B12" s="615" t="s">
        <v>71</v>
      </c>
      <c r="C12" s="615"/>
      <c r="D12" s="615"/>
      <c r="E12" s="615"/>
      <c r="F12" s="615"/>
      <c r="G12" s="615"/>
      <c r="H12" s="615"/>
      <c r="I12" s="615"/>
      <c r="J12" s="615"/>
      <c r="K12" s="615"/>
      <c r="L12" s="615"/>
      <c r="M12" s="615"/>
      <c r="N12" s="615"/>
      <c r="O12" s="615"/>
      <c r="P12" s="63">
        <f>SUM(P13:P16)</f>
        <v>6838</v>
      </c>
    </row>
    <row r="13" spans="1:21">
      <c r="A13" s="64" t="s">
        <v>72</v>
      </c>
      <c r="B13" s="65" t="s">
        <v>73</v>
      </c>
      <c r="C13" s="49">
        <v>92</v>
      </c>
      <c r="D13" s="66">
        <v>8</v>
      </c>
      <c r="E13" s="51">
        <v>776</v>
      </c>
      <c r="F13" s="67">
        <v>443</v>
      </c>
      <c r="G13" s="51">
        <v>411</v>
      </c>
      <c r="H13" s="52"/>
      <c r="I13" s="52"/>
      <c r="J13" s="52"/>
      <c r="K13" s="52"/>
      <c r="L13" s="51">
        <v>31.64</v>
      </c>
      <c r="M13" s="51">
        <v>255</v>
      </c>
      <c r="N13" s="57">
        <v>1.9699074074074098E-3</v>
      </c>
      <c r="O13" s="51">
        <v>462</v>
      </c>
      <c r="P13" s="54">
        <f>E13+G13+I13+K13+M13+O13</f>
        <v>1904</v>
      </c>
    </row>
    <row r="14" spans="1:21">
      <c r="A14" s="58" t="s">
        <v>74</v>
      </c>
      <c r="B14" s="49" t="s">
        <v>75</v>
      </c>
      <c r="C14" s="49">
        <v>93</v>
      </c>
      <c r="D14" s="50">
        <v>9</v>
      </c>
      <c r="E14" s="51">
        <v>506</v>
      </c>
      <c r="F14" s="52"/>
      <c r="G14" s="52"/>
      <c r="H14" s="51">
        <v>130</v>
      </c>
      <c r="I14" s="51">
        <v>409</v>
      </c>
      <c r="J14" s="51">
        <v>7.12</v>
      </c>
      <c r="K14" s="51">
        <v>343</v>
      </c>
      <c r="L14" s="52"/>
      <c r="M14" s="52"/>
      <c r="N14" s="57">
        <v>2.0335648148148201E-3</v>
      </c>
      <c r="O14" s="51">
        <v>406</v>
      </c>
      <c r="P14" s="54">
        <f>E14+G14+I14+K14+M14+O14</f>
        <v>1664</v>
      </c>
    </row>
    <row r="15" spans="1:21">
      <c r="A15" s="58" t="s">
        <v>76</v>
      </c>
      <c r="B15" s="49" t="s">
        <v>77</v>
      </c>
      <c r="C15" s="49">
        <v>93</v>
      </c>
      <c r="D15" s="50">
        <v>8.5</v>
      </c>
      <c r="E15" s="51">
        <v>635</v>
      </c>
      <c r="F15" s="51">
        <v>366</v>
      </c>
      <c r="G15" s="51">
        <v>233</v>
      </c>
      <c r="H15" s="52"/>
      <c r="I15" s="52"/>
      <c r="J15" s="67">
        <v>9.68</v>
      </c>
      <c r="K15" s="51">
        <v>509</v>
      </c>
      <c r="L15" s="52"/>
      <c r="M15" s="52"/>
      <c r="N15" s="57">
        <v>2.2187499999999998E-3</v>
      </c>
      <c r="O15" s="51">
        <v>264</v>
      </c>
      <c r="P15" s="54">
        <f>E15+G15+I15+K15+M15+O15</f>
        <v>1641</v>
      </c>
    </row>
    <row r="16" spans="1:21">
      <c r="A16" s="58" t="s">
        <v>78</v>
      </c>
      <c r="B16" s="49" t="s">
        <v>79</v>
      </c>
      <c r="C16" s="49">
        <v>92</v>
      </c>
      <c r="D16" s="50">
        <v>8.5</v>
      </c>
      <c r="E16" s="51">
        <v>635</v>
      </c>
      <c r="F16" s="51">
        <v>435</v>
      </c>
      <c r="G16" s="51">
        <v>391</v>
      </c>
      <c r="H16" s="52"/>
      <c r="I16" s="52"/>
      <c r="J16" s="52"/>
      <c r="K16" s="52"/>
      <c r="L16" s="51">
        <v>27.65</v>
      </c>
      <c r="M16" s="51">
        <v>208</v>
      </c>
      <c r="N16" s="57">
        <v>2.0462962962963E-3</v>
      </c>
      <c r="O16" s="51">
        <v>395</v>
      </c>
      <c r="P16" s="54">
        <f>E16+G16+I16+K16+M16+O16</f>
        <v>1629</v>
      </c>
    </row>
    <row r="17" spans="1:16">
      <c r="A17" s="58" t="s">
        <v>80</v>
      </c>
      <c r="B17" s="49" t="s">
        <v>81</v>
      </c>
      <c r="C17" s="49">
        <v>93</v>
      </c>
      <c r="D17" s="50">
        <v>9.1999999999999993</v>
      </c>
      <c r="E17" s="51">
        <v>458</v>
      </c>
      <c r="F17" s="52"/>
      <c r="G17" s="52"/>
      <c r="H17" s="51">
        <v>125</v>
      </c>
      <c r="I17" s="51">
        <v>359</v>
      </c>
      <c r="J17" s="51">
        <v>8.14</v>
      </c>
      <c r="K17" s="51">
        <v>408</v>
      </c>
      <c r="L17" s="52"/>
      <c r="M17" s="52"/>
      <c r="N17" s="57">
        <v>2.2245370370370401E-3</v>
      </c>
      <c r="O17" s="51">
        <v>260</v>
      </c>
      <c r="P17" s="59">
        <f>E17+G17+I17+K17+M17+O17</f>
        <v>1485</v>
      </c>
    </row>
    <row r="18" spans="1:16">
      <c r="A18" s="68"/>
      <c r="B18" s="40"/>
      <c r="C18" s="60"/>
      <c r="D18" s="43"/>
      <c r="E18" s="61"/>
      <c r="F18" s="44"/>
      <c r="G18" s="61"/>
      <c r="H18" s="44"/>
      <c r="I18" s="61"/>
      <c r="J18" s="44"/>
      <c r="K18" s="61"/>
      <c r="L18" s="44"/>
      <c r="M18" s="44"/>
      <c r="N18" s="44"/>
      <c r="O18" s="44"/>
      <c r="P18" s="44"/>
    </row>
    <row r="19" spans="1:16">
      <c r="A19" s="69" t="s">
        <v>82</v>
      </c>
      <c r="B19" s="616" t="s">
        <v>83</v>
      </c>
      <c r="C19" s="616"/>
      <c r="D19" s="616"/>
      <c r="E19" s="616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3">
        <f>SUM(P20:P23)</f>
        <v>5758</v>
      </c>
    </row>
    <row r="20" spans="1:16">
      <c r="A20" s="58" t="s">
        <v>84</v>
      </c>
      <c r="B20" s="49" t="s">
        <v>85</v>
      </c>
      <c r="C20" s="49">
        <v>94</v>
      </c>
      <c r="D20" s="50">
        <v>9</v>
      </c>
      <c r="E20" s="51">
        <v>506</v>
      </c>
      <c r="F20" s="51">
        <v>418</v>
      </c>
      <c r="G20" s="51">
        <v>350</v>
      </c>
      <c r="H20" s="52"/>
      <c r="I20" s="52"/>
      <c r="J20" s="52"/>
      <c r="K20" s="52"/>
      <c r="L20" s="51">
        <v>43.96</v>
      </c>
      <c r="M20" s="51">
        <v>404</v>
      </c>
      <c r="N20" s="57">
        <v>2.1979166666666701E-3</v>
      </c>
      <c r="O20" s="51">
        <v>297</v>
      </c>
      <c r="P20" s="54">
        <f>E20+G20+I20+K20+M20+O20</f>
        <v>1557</v>
      </c>
    </row>
    <row r="21" spans="1:16">
      <c r="A21" s="58" t="s">
        <v>86</v>
      </c>
      <c r="B21" s="49" t="s">
        <v>87</v>
      </c>
      <c r="C21" s="49">
        <v>94</v>
      </c>
      <c r="D21" s="50">
        <v>9.3000000000000007</v>
      </c>
      <c r="E21" s="51">
        <v>435</v>
      </c>
      <c r="F21" s="52"/>
      <c r="G21" s="52"/>
      <c r="H21" s="51">
        <v>125</v>
      </c>
      <c r="I21" s="51">
        <v>359</v>
      </c>
      <c r="J21" s="51">
        <v>8.6199999999999992</v>
      </c>
      <c r="K21" s="51">
        <v>440</v>
      </c>
      <c r="L21" s="52"/>
      <c r="M21" s="52"/>
      <c r="N21" s="57">
        <v>2.38657407407407E-3</v>
      </c>
      <c r="O21" s="51">
        <v>160</v>
      </c>
      <c r="P21" s="54">
        <f>E21+G21+I21+K21+M21+O21</f>
        <v>1394</v>
      </c>
    </row>
    <row r="22" spans="1:16">
      <c r="A22" s="58" t="s">
        <v>88</v>
      </c>
      <c r="B22" s="49" t="s">
        <v>89</v>
      </c>
      <c r="C22" s="49">
        <v>93</v>
      </c>
      <c r="D22" s="50">
        <v>8.6999999999999993</v>
      </c>
      <c r="E22" s="51">
        <v>582</v>
      </c>
      <c r="F22" s="51">
        <v>371</v>
      </c>
      <c r="G22" s="51">
        <v>244</v>
      </c>
      <c r="H22" s="52"/>
      <c r="I22" s="52"/>
      <c r="J22" s="52"/>
      <c r="K22" s="52"/>
      <c r="L22" s="67">
        <v>47.5</v>
      </c>
      <c r="M22" s="51">
        <v>448</v>
      </c>
      <c r="N22" s="57">
        <v>2.2268518518518501E-3</v>
      </c>
      <c r="O22" s="51">
        <v>259</v>
      </c>
      <c r="P22" s="54">
        <f>E22+G22+I22+K22+M22+O22</f>
        <v>1533</v>
      </c>
    </row>
    <row r="23" spans="1:16">
      <c r="A23" s="58" t="s">
        <v>90</v>
      </c>
      <c r="B23" s="49" t="s">
        <v>91</v>
      </c>
      <c r="C23" s="49">
        <v>93</v>
      </c>
      <c r="D23" s="50">
        <v>9.5</v>
      </c>
      <c r="E23" s="51">
        <v>391</v>
      </c>
      <c r="F23" s="52"/>
      <c r="G23" s="52"/>
      <c r="H23" s="51">
        <v>125</v>
      </c>
      <c r="I23" s="51">
        <v>359</v>
      </c>
      <c r="J23" s="51">
        <v>6.02</v>
      </c>
      <c r="K23" s="51">
        <v>273</v>
      </c>
      <c r="L23" s="52"/>
      <c r="M23" s="52"/>
      <c r="N23" s="57">
        <v>2.2384259259259302E-3</v>
      </c>
      <c r="O23" s="51">
        <v>251</v>
      </c>
      <c r="P23" s="54">
        <f>E23+G23+I23+K23+M23+O23</f>
        <v>1274</v>
      </c>
    </row>
    <row r="24" spans="1:16">
      <c r="A24" s="68"/>
      <c r="B24" s="40"/>
      <c r="C24" s="60"/>
      <c r="D24" s="43"/>
      <c r="E24" s="61"/>
      <c r="F24" s="44"/>
      <c r="G24" s="61"/>
      <c r="H24" s="44"/>
      <c r="I24" s="61"/>
      <c r="J24" s="44"/>
      <c r="K24" s="61"/>
      <c r="L24" s="44"/>
      <c r="M24" s="44"/>
      <c r="N24" s="44"/>
      <c r="O24" s="44"/>
      <c r="P24" s="44"/>
    </row>
    <row r="25" spans="1:16">
      <c r="A25" s="68"/>
      <c r="B25" s="40"/>
      <c r="C25" s="60"/>
      <c r="D25" s="43"/>
      <c r="E25" s="61"/>
      <c r="F25" s="44"/>
      <c r="G25" s="61"/>
      <c r="H25" s="44"/>
      <c r="I25" s="61"/>
      <c r="J25" s="44"/>
      <c r="K25" s="61"/>
      <c r="L25" s="44"/>
      <c r="M25" s="44"/>
      <c r="N25" s="44"/>
      <c r="O25" s="44"/>
      <c r="P25" s="44"/>
    </row>
    <row r="26" spans="1:16">
      <c r="A26" s="70" t="s">
        <v>92</v>
      </c>
      <c r="B26" s="612" t="s">
        <v>93</v>
      </c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3">
        <f>SUM(P27:P30)</f>
        <v>5311</v>
      </c>
    </row>
    <row r="27" spans="1:16">
      <c r="A27" s="58" t="s">
        <v>94</v>
      </c>
      <c r="B27" s="49" t="s">
        <v>95</v>
      </c>
      <c r="C27" s="49">
        <v>93</v>
      </c>
      <c r="D27" s="50">
        <v>9.3000000000000007</v>
      </c>
      <c r="E27" s="51">
        <v>435</v>
      </c>
      <c r="F27" s="52"/>
      <c r="G27" s="52"/>
      <c r="H27" s="67">
        <v>138</v>
      </c>
      <c r="I27" s="51">
        <v>491</v>
      </c>
      <c r="J27" s="52"/>
      <c r="K27" s="52"/>
      <c r="L27" s="51">
        <v>22.66</v>
      </c>
      <c r="M27" s="51">
        <v>150</v>
      </c>
      <c r="N27" s="57">
        <v>2.1701388888888899E-3</v>
      </c>
      <c r="O27" s="71">
        <v>299</v>
      </c>
      <c r="P27" s="54">
        <f>E27+G27+I27+K27+M27+O27</f>
        <v>1375</v>
      </c>
    </row>
    <row r="28" spans="1:16">
      <c r="A28" s="58" t="s">
        <v>96</v>
      </c>
      <c r="B28" s="49" t="s">
        <v>97</v>
      </c>
      <c r="C28" s="49">
        <v>93</v>
      </c>
      <c r="D28" s="50">
        <v>9.6</v>
      </c>
      <c r="E28" s="51">
        <v>369</v>
      </c>
      <c r="F28" s="51">
        <v>382</v>
      </c>
      <c r="G28" s="51">
        <v>267</v>
      </c>
      <c r="H28" s="52"/>
      <c r="I28" s="52"/>
      <c r="J28" s="51">
        <v>8.24</v>
      </c>
      <c r="K28" s="51">
        <v>415</v>
      </c>
      <c r="L28" s="52"/>
      <c r="M28" s="52"/>
      <c r="N28" s="57">
        <v>2.16203703703704E-3</v>
      </c>
      <c r="O28" s="71">
        <v>311</v>
      </c>
      <c r="P28" s="54">
        <f>E28+G28+I28+K28+M28+O28</f>
        <v>1362</v>
      </c>
    </row>
    <row r="29" spans="1:16">
      <c r="A29" s="58" t="s">
        <v>98</v>
      </c>
      <c r="B29" s="49" t="s">
        <v>99</v>
      </c>
      <c r="C29" s="49">
        <v>92</v>
      </c>
      <c r="D29" s="50">
        <v>9.6</v>
      </c>
      <c r="E29" s="51">
        <v>369</v>
      </c>
      <c r="F29" s="52"/>
      <c r="G29" s="52"/>
      <c r="H29" s="51">
        <v>125</v>
      </c>
      <c r="I29" s="51">
        <v>359</v>
      </c>
      <c r="J29" s="51">
        <v>7.78</v>
      </c>
      <c r="K29" s="51">
        <v>385</v>
      </c>
      <c r="L29" s="52"/>
      <c r="M29" s="52"/>
      <c r="N29" s="57">
        <v>2.30439814814815E-3</v>
      </c>
      <c r="O29" s="71">
        <v>208</v>
      </c>
      <c r="P29" s="54">
        <f>E29+G29+I29+K29+M29+O29</f>
        <v>1321</v>
      </c>
    </row>
    <row r="30" spans="1:16">
      <c r="A30" s="58" t="s">
        <v>100</v>
      </c>
      <c r="B30" s="49" t="s">
        <v>101</v>
      </c>
      <c r="C30" s="49">
        <v>93</v>
      </c>
      <c r="D30" s="50">
        <v>9.4</v>
      </c>
      <c r="E30" s="51">
        <v>413</v>
      </c>
      <c r="F30" s="51">
        <v>367</v>
      </c>
      <c r="G30" s="51">
        <v>235</v>
      </c>
      <c r="H30" s="52"/>
      <c r="I30" s="52"/>
      <c r="J30" s="51">
        <v>8.34</v>
      </c>
      <c r="K30" s="51">
        <v>421</v>
      </c>
      <c r="L30" s="52"/>
      <c r="M30" s="52"/>
      <c r="N30" s="57">
        <v>2.3449074074074101E-3</v>
      </c>
      <c r="O30" s="71">
        <v>184</v>
      </c>
      <c r="P30" s="54">
        <f>E30+G30+I30+K30+M30+O30</f>
        <v>1253</v>
      </c>
    </row>
    <row r="31" spans="1:16">
      <c r="A31" s="58" t="s">
        <v>102</v>
      </c>
      <c r="B31" s="49" t="s">
        <v>103</v>
      </c>
      <c r="C31" s="49">
        <v>94</v>
      </c>
      <c r="D31" s="50">
        <v>8.8000000000000007</v>
      </c>
      <c r="E31" s="51">
        <v>556</v>
      </c>
      <c r="F31" s="52"/>
      <c r="G31" s="52"/>
      <c r="H31" s="51">
        <v>130</v>
      </c>
      <c r="I31" s="51">
        <v>409</v>
      </c>
      <c r="J31" s="52"/>
      <c r="K31" s="52"/>
      <c r="L31" s="51">
        <v>23.53</v>
      </c>
      <c r="M31" s="51">
        <v>160</v>
      </c>
      <c r="N31" s="57">
        <v>0</v>
      </c>
      <c r="O31" s="71">
        <v>0</v>
      </c>
      <c r="P31" s="59">
        <f>E31+G31+I31+K31+M31+O31</f>
        <v>1125</v>
      </c>
    </row>
    <row r="32" spans="1:16">
      <c r="A32" s="72"/>
      <c r="B32" s="40"/>
      <c r="C32" s="72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>
      <c r="A33" s="60"/>
      <c r="B33" s="40"/>
      <c r="C33" s="60"/>
      <c r="D33" s="43"/>
      <c r="E33" s="61"/>
      <c r="F33" s="44"/>
      <c r="G33" s="61"/>
      <c r="H33" s="44"/>
      <c r="I33" s="61"/>
      <c r="J33" s="44"/>
      <c r="K33" s="61"/>
      <c r="L33" s="44"/>
      <c r="M33" s="44"/>
      <c r="N33" s="44"/>
      <c r="O33" s="44"/>
      <c r="P33" s="44"/>
    </row>
    <row r="34" spans="1:16">
      <c r="A34" s="60"/>
      <c r="B34" s="40"/>
      <c r="C34" s="60"/>
      <c r="D34" s="43"/>
      <c r="E34" s="61"/>
      <c r="F34" s="44"/>
      <c r="G34" s="61"/>
      <c r="H34" s="44"/>
      <c r="I34" s="61"/>
      <c r="J34" s="44"/>
      <c r="K34" s="61"/>
      <c r="L34" s="44"/>
      <c r="M34" s="44"/>
      <c r="N34" s="44"/>
      <c r="O34" s="44"/>
      <c r="P34" s="44"/>
    </row>
    <row r="35" spans="1:16">
      <c r="A35" s="60"/>
      <c r="B35" s="40"/>
      <c r="C35" s="60"/>
      <c r="D35" s="43"/>
      <c r="E35" s="61"/>
      <c r="F35" s="44"/>
      <c r="G35" s="61"/>
      <c r="H35" s="44"/>
      <c r="I35" s="61"/>
      <c r="J35" s="44"/>
      <c r="K35" s="61"/>
      <c r="L35" s="44"/>
      <c r="M35" s="44"/>
      <c r="N35" s="44"/>
      <c r="O35" s="44"/>
      <c r="P35" s="44"/>
    </row>
    <row r="36" spans="1:16">
      <c r="A36" s="60"/>
      <c r="B36" s="40"/>
      <c r="C36" s="60"/>
      <c r="D36" s="43"/>
      <c r="E36" s="61"/>
      <c r="F36" s="44"/>
      <c r="G36" s="61"/>
      <c r="H36" s="44"/>
      <c r="I36" s="61"/>
      <c r="J36" s="44"/>
      <c r="K36" s="61"/>
      <c r="L36" s="44"/>
      <c r="M36" s="44"/>
      <c r="N36" s="44"/>
      <c r="O36" s="44"/>
      <c r="P36" s="44"/>
    </row>
    <row r="37" spans="1:16">
      <c r="A37" s="60"/>
      <c r="B37" s="40"/>
      <c r="C37" s="60"/>
      <c r="D37" s="43"/>
      <c r="E37" s="61"/>
      <c r="F37" s="44"/>
      <c r="G37" s="61"/>
      <c r="H37" s="44"/>
      <c r="I37" s="61"/>
      <c r="J37" s="44"/>
      <c r="K37" s="61"/>
      <c r="L37" s="44"/>
      <c r="M37" s="44"/>
      <c r="N37" s="44"/>
      <c r="O37" s="44"/>
      <c r="P37" s="44"/>
    </row>
    <row r="38" spans="1:16">
      <c r="A38" s="72"/>
      <c r="B38" s="40"/>
      <c r="C38" s="72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>
      <c r="A39" s="60"/>
      <c r="B39" s="40"/>
      <c r="C39" s="60"/>
      <c r="D39" s="43"/>
      <c r="E39" s="61"/>
      <c r="F39" s="44"/>
      <c r="G39" s="61"/>
      <c r="H39" s="44"/>
      <c r="I39" s="61"/>
      <c r="J39" s="44"/>
      <c r="K39" s="61"/>
      <c r="L39" s="44"/>
      <c r="M39" s="44"/>
      <c r="N39" s="44"/>
      <c r="O39" s="44"/>
      <c r="P39" s="44"/>
    </row>
    <row r="40" spans="1:16">
      <c r="A40" s="60"/>
      <c r="B40" s="40"/>
      <c r="C40" s="60"/>
      <c r="D40" s="43"/>
      <c r="E40" s="61"/>
      <c r="F40" s="44"/>
      <c r="G40" s="61"/>
      <c r="H40" s="44"/>
      <c r="I40" s="61"/>
      <c r="J40" s="44"/>
      <c r="K40" s="61"/>
      <c r="L40" s="44"/>
      <c r="M40" s="44"/>
      <c r="N40" s="44"/>
      <c r="O40" s="44"/>
      <c r="P40" s="44"/>
    </row>
    <row r="41" spans="1:16">
      <c r="A41" s="60"/>
      <c r="B41" s="40"/>
      <c r="C41" s="60"/>
      <c r="D41" s="43"/>
      <c r="E41" s="61"/>
      <c r="F41" s="44"/>
      <c r="G41" s="61"/>
      <c r="H41" s="44"/>
      <c r="I41" s="61"/>
      <c r="J41" s="44"/>
      <c r="K41" s="61"/>
      <c r="L41" s="44"/>
      <c r="M41" s="44"/>
      <c r="N41" s="44"/>
      <c r="O41" s="44"/>
      <c r="P41" s="44"/>
    </row>
    <row r="42" spans="1:16">
      <c r="A42" s="60"/>
      <c r="B42" s="40"/>
      <c r="C42" s="60"/>
      <c r="D42" s="43"/>
      <c r="E42" s="61"/>
      <c r="F42" s="44"/>
      <c r="G42" s="61"/>
      <c r="H42" s="44"/>
      <c r="I42" s="61"/>
      <c r="J42" s="44"/>
      <c r="K42" s="61"/>
      <c r="L42" s="44"/>
      <c r="M42" s="44"/>
      <c r="N42" s="44"/>
      <c r="O42" s="44"/>
      <c r="P42" s="44"/>
    </row>
    <row r="43" spans="1:16">
      <c r="A43" s="72"/>
      <c r="B43" s="40"/>
      <c r="C43" s="72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>
      <c r="A44" s="60"/>
      <c r="B44" s="40"/>
      <c r="C44" s="60"/>
      <c r="D44" s="43"/>
      <c r="E44" s="61"/>
      <c r="F44" s="44"/>
      <c r="G44" s="61"/>
      <c r="H44" s="44"/>
      <c r="I44" s="61"/>
      <c r="J44" s="44"/>
      <c r="K44" s="61"/>
      <c r="L44" s="44"/>
      <c r="M44" s="44"/>
      <c r="N44" s="44"/>
      <c r="O44" s="44"/>
      <c r="P44" s="44"/>
    </row>
    <row r="45" spans="1:16">
      <c r="A45" s="60"/>
      <c r="B45" s="40"/>
      <c r="C45" s="60"/>
      <c r="D45" s="43"/>
      <c r="E45" s="61"/>
      <c r="F45" s="44"/>
      <c r="G45" s="61"/>
      <c r="H45" s="44"/>
      <c r="I45" s="61"/>
      <c r="J45" s="44"/>
      <c r="K45" s="61"/>
      <c r="L45" s="44"/>
      <c r="M45" s="44"/>
      <c r="N45" s="44"/>
      <c r="O45" s="44"/>
      <c r="P45" s="44"/>
    </row>
    <row r="46" spans="1:16">
      <c r="A46" s="60"/>
      <c r="B46" s="40"/>
      <c r="C46" s="60"/>
      <c r="D46" s="43"/>
      <c r="E46" s="61"/>
      <c r="F46" s="44"/>
      <c r="G46" s="61"/>
      <c r="H46" s="44"/>
      <c r="I46" s="61"/>
      <c r="J46" s="44"/>
      <c r="K46" s="61"/>
      <c r="L46" s="44"/>
      <c r="M46" s="44"/>
      <c r="N46" s="44"/>
      <c r="O46" s="44"/>
      <c r="P46" s="44"/>
    </row>
    <row r="47" spans="1:16">
      <c r="A47" s="60"/>
      <c r="B47" s="40"/>
      <c r="C47" s="60"/>
      <c r="D47" s="43"/>
      <c r="E47" s="61"/>
      <c r="F47" s="44"/>
      <c r="G47" s="61"/>
      <c r="H47" s="44"/>
      <c r="I47" s="61"/>
      <c r="J47" s="44"/>
      <c r="K47" s="61"/>
      <c r="L47" s="44"/>
      <c r="M47" s="44"/>
      <c r="N47" s="44"/>
      <c r="O47" s="44"/>
      <c r="P47" s="44"/>
    </row>
    <row r="48" spans="1:16">
      <c r="A48" s="60"/>
      <c r="B48" s="40"/>
      <c r="C48" s="60"/>
      <c r="D48" s="43"/>
      <c r="E48" s="61"/>
      <c r="F48" s="44"/>
      <c r="G48" s="61"/>
      <c r="H48" s="44"/>
      <c r="I48" s="61"/>
      <c r="J48" s="44"/>
      <c r="K48" s="61"/>
      <c r="L48" s="44"/>
      <c r="M48" s="44"/>
      <c r="N48" s="44"/>
      <c r="O48" s="44"/>
      <c r="P48" s="44"/>
    </row>
    <row r="49" spans="1:16">
      <c r="A49" s="72"/>
      <c r="B49" s="40"/>
      <c r="C49" s="72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>
      <c r="A50" s="60"/>
      <c r="B50" s="40"/>
      <c r="C50" s="60"/>
      <c r="D50" s="43"/>
      <c r="E50" s="61"/>
      <c r="F50" s="44"/>
      <c r="G50" s="61"/>
      <c r="H50" s="44"/>
      <c r="I50" s="61"/>
      <c r="J50" s="44"/>
      <c r="K50" s="61"/>
      <c r="L50" s="44"/>
      <c r="M50" s="44"/>
      <c r="N50" s="44"/>
      <c r="O50" s="44"/>
      <c r="P50" s="44"/>
    </row>
    <row r="51" spans="1:16">
      <c r="A51" s="60"/>
      <c r="B51" s="40"/>
      <c r="C51" s="60"/>
      <c r="D51" s="43"/>
      <c r="E51" s="61"/>
      <c r="F51" s="44"/>
      <c r="G51" s="61"/>
      <c r="H51" s="44"/>
      <c r="I51" s="61"/>
      <c r="J51" s="44"/>
      <c r="K51" s="61"/>
      <c r="L51" s="44"/>
      <c r="M51" s="44"/>
      <c r="N51" s="44"/>
      <c r="O51" s="44"/>
      <c r="P51" s="44"/>
    </row>
    <row r="52" spans="1:16">
      <c r="A52" s="60"/>
      <c r="B52" s="40"/>
      <c r="C52" s="60"/>
      <c r="D52" s="43"/>
      <c r="E52" s="61"/>
      <c r="F52" s="44"/>
      <c r="G52" s="61"/>
      <c r="H52" s="44"/>
      <c r="I52" s="61"/>
      <c r="J52" s="44"/>
      <c r="K52" s="61"/>
      <c r="L52" s="44"/>
      <c r="M52" s="44"/>
      <c r="N52" s="44"/>
      <c r="O52" s="44"/>
      <c r="P52" s="44"/>
    </row>
    <row r="53" spans="1:16">
      <c r="A53" s="60"/>
      <c r="B53" s="40"/>
      <c r="C53" s="60"/>
      <c r="D53" s="43"/>
      <c r="E53" s="61"/>
      <c r="F53" s="44"/>
      <c r="G53" s="61"/>
      <c r="H53" s="44"/>
      <c r="I53" s="61"/>
      <c r="J53" s="44"/>
      <c r="K53" s="61"/>
      <c r="L53" s="44"/>
      <c r="M53" s="44"/>
      <c r="N53" s="44"/>
      <c r="O53" s="44"/>
      <c r="P53" s="44"/>
    </row>
    <row r="54" spans="1:16">
      <c r="A54" s="60"/>
      <c r="B54" s="40"/>
      <c r="C54" s="60"/>
      <c r="D54" s="43"/>
      <c r="E54" s="61"/>
      <c r="F54" s="44"/>
      <c r="G54" s="61"/>
      <c r="H54" s="44"/>
      <c r="I54" s="61"/>
      <c r="J54" s="44"/>
      <c r="K54" s="61"/>
      <c r="L54" s="44"/>
      <c r="M54" s="44"/>
      <c r="N54" s="44"/>
      <c r="O54" s="44"/>
      <c r="P54" s="44"/>
    </row>
    <row r="55" spans="1:16">
      <c r="A55" s="72"/>
      <c r="B55" s="40"/>
      <c r="C55" s="72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>
      <c r="A56" s="60"/>
      <c r="B56" s="40"/>
      <c r="C56" s="60"/>
      <c r="D56" s="43"/>
      <c r="E56" s="61"/>
      <c r="F56" s="44"/>
      <c r="G56" s="61"/>
      <c r="H56" s="44"/>
      <c r="I56" s="61"/>
      <c r="J56" s="44"/>
      <c r="K56" s="61"/>
      <c r="L56" s="44"/>
      <c r="M56" s="44"/>
      <c r="N56" s="44"/>
      <c r="O56" s="44"/>
      <c r="P56" s="44"/>
    </row>
    <row r="57" spans="1:16">
      <c r="A57" s="60"/>
      <c r="B57" s="40"/>
      <c r="C57" s="60"/>
      <c r="D57" s="43"/>
      <c r="E57" s="61"/>
      <c r="F57" s="44"/>
      <c r="G57" s="61"/>
      <c r="H57" s="44"/>
      <c r="I57" s="61"/>
      <c r="J57" s="44"/>
      <c r="K57" s="61"/>
      <c r="L57" s="44"/>
      <c r="M57" s="44"/>
      <c r="N57" s="44"/>
      <c r="O57" s="44"/>
      <c r="P57" s="44"/>
    </row>
    <row r="58" spans="1:16">
      <c r="A58" s="60"/>
      <c r="B58" s="40"/>
      <c r="C58" s="60"/>
      <c r="D58" s="43"/>
      <c r="E58" s="61"/>
      <c r="F58" s="44"/>
      <c r="G58" s="61"/>
      <c r="H58" s="44"/>
      <c r="I58" s="61"/>
      <c r="J58" s="44"/>
      <c r="K58" s="61"/>
      <c r="L58" s="44"/>
      <c r="M58" s="44"/>
      <c r="N58" s="44"/>
      <c r="O58" s="44"/>
      <c r="P58" s="44"/>
    </row>
    <row r="59" spans="1:16">
      <c r="A59" s="60"/>
      <c r="B59" s="40"/>
      <c r="C59" s="60"/>
      <c r="D59" s="43"/>
      <c r="E59" s="61"/>
      <c r="F59" s="44"/>
      <c r="G59" s="61"/>
      <c r="H59" s="44"/>
      <c r="I59" s="61"/>
      <c r="J59" s="44"/>
      <c r="K59" s="61"/>
      <c r="L59" s="44"/>
      <c r="M59" s="44"/>
      <c r="N59" s="44"/>
      <c r="O59" s="44"/>
      <c r="P59" s="44"/>
    </row>
    <row r="60" spans="1:16">
      <c r="A60" s="60"/>
      <c r="B60" s="40"/>
      <c r="C60" s="60"/>
      <c r="D60" s="43"/>
      <c r="E60" s="61"/>
      <c r="F60" s="44"/>
      <c r="G60" s="61"/>
      <c r="H60" s="44"/>
      <c r="I60" s="61"/>
      <c r="J60" s="44"/>
      <c r="K60" s="61"/>
      <c r="L60" s="44"/>
      <c r="M60" s="44"/>
      <c r="N60" s="44"/>
      <c r="O60" s="44"/>
      <c r="P60" s="44"/>
    </row>
    <row r="61" spans="1:16">
      <c r="A61" s="72"/>
      <c r="B61" s="40"/>
      <c r="C61" s="72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>
      <c r="A62" s="60"/>
      <c r="B62" s="40"/>
      <c r="C62" s="60"/>
      <c r="D62" s="43"/>
      <c r="E62" s="61"/>
      <c r="F62" s="44"/>
      <c r="G62" s="61"/>
      <c r="H62" s="44"/>
      <c r="I62" s="61"/>
      <c r="J62" s="44"/>
      <c r="K62" s="61"/>
      <c r="L62" s="44"/>
      <c r="M62" s="44"/>
      <c r="N62" s="44"/>
      <c r="O62" s="44"/>
      <c r="P62" s="44"/>
    </row>
    <row r="63" spans="1:16">
      <c r="A63" s="60"/>
      <c r="B63" s="40"/>
      <c r="C63" s="60"/>
      <c r="D63" s="43"/>
      <c r="E63" s="61"/>
      <c r="F63" s="44"/>
      <c r="G63" s="61"/>
      <c r="H63" s="44"/>
      <c r="I63" s="61"/>
      <c r="J63" s="44"/>
      <c r="K63" s="61"/>
      <c r="L63" s="44"/>
      <c r="M63" s="44"/>
      <c r="N63" s="44"/>
      <c r="O63" s="44"/>
      <c r="P63" s="44"/>
    </row>
    <row r="64" spans="1:16">
      <c r="A64" s="60"/>
      <c r="B64" s="40"/>
      <c r="C64" s="60"/>
      <c r="D64" s="43"/>
      <c r="E64" s="61"/>
      <c r="F64" s="44"/>
      <c r="G64" s="61"/>
      <c r="H64" s="44"/>
      <c r="I64" s="61"/>
      <c r="J64" s="44"/>
      <c r="K64" s="61"/>
      <c r="L64" s="44"/>
      <c r="M64" s="44"/>
      <c r="N64" s="44"/>
      <c r="O64" s="44"/>
      <c r="P64" s="44"/>
    </row>
    <row r="65" spans="1:16">
      <c r="A65" s="60"/>
      <c r="B65" s="40"/>
      <c r="C65" s="60"/>
      <c r="D65" s="43"/>
      <c r="E65" s="61"/>
      <c r="F65" s="44"/>
      <c r="G65" s="61"/>
      <c r="H65" s="44"/>
      <c r="I65" s="61"/>
      <c r="J65" s="44"/>
      <c r="K65" s="61"/>
      <c r="L65" s="44"/>
      <c r="M65" s="44"/>
      <c r="N65" s="44"/>
      <c r="O65" s="44"/>
      <c r="P65" s="44"/>
    </row>
    <row r="66" spans="1:16">
      <c r="A66" s="60"/>
      <c r="B66" s="40"/>
      <c r="C66" s="60"/>
      <c r="D66" s="43"/>
      <c r="E66" s="61"/>
      <c r="F66" s="44"/>
      <c r="G66" s="61"/>
      <c r="H66" s="44"/>
      <c r="I66" s="61"/>
      <c r="J66" s="44"/>
      <c r="K66" s="61"/>
      <c r="L66" s="44"/>
      <c r="M66" s="44"/>
      <c r="N66" s="44"/>
      <c r="O66" s="44"/>
      <c r="P66" s="44"/>
    </row>
    <row r="67" spans="1:16">
      <c r="A67" s="72"/>
      <c r="B67" s="40"/>
      <c r="C67" s="72"/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>
      <c r="A68" s="60"/>
      <c r="B68" s="40"/>
      <c r="C68" s="60"/>
      <c r="D68" s="43"/>
      <c r="E68" s="61"/>
      <c r="F68" s="44"/>
      <c r="G68" s="61"/>
      <c r="H68" s="44"/>
      <c r="I68" s="61"/>
      <c r="J68" s="44"/>
      <c r="K68" s="61"/>
      <c r="L68" s="44"/>
      <c r="M68" s="44"/>
      <c r="N68" s="44"/>
      <c r="O68" s="44"/>
      <c r="P68" s="44"/>
    </row>
    <row r="69" spans="1:16">
      <c r="A69" s="60"/>
      <c r="B69" s="40"/>
      <c r="C69" s="60"/>
      <c r="D69" s="43"/>
      <c r="E69" s="61"/>
      <c r="F69" s="44"/>
      <c r="G69" s="61"/>
      <c r="H69" s="44"/>
      <c r="I69" s="61"/>
      <c r="J69" s="44"/>
      <c r="K69" s="61"/>
      <c r="L69" s="44"/>
      <c r="M69" s="44"/>
      <c r="N69" s="44"/>
      <c r="O69" s="44"/>
      <c r="P69" s="44"/>
    </row>
    <row r="70" spans="1:16">
      <c r="A70" s="60"/>
      <c r="B70" s="40"/>
      <c r="C70" s="60"/>
      <c r="D70" s="43"/>
      <c r="E70" s="61"/>
      <c r="F70" s="44"/>
      <c r="G70" s="61"/>
      <c r="H70" s="44"/>
      <c r="I70" s="61"/>
      <c r="J70" s="44"/>
      <c r="K70" s="61"/>
      <c r="L70" s="44"/>
      <c r="M70" s="44"/>
      <c r="N70" s="44"/>
      <c r="O70" s="44"/>
      <c r="P70" s="44"/>
    </row>
    <row r="71" spans="1:16">
      <c r="A71" s="60"/>
      <c r="B71" s="40"/>
      <c r="C71" s="60"/>
      <c r="D71" s="43"/>
      <c r="E71" s="61"/>
      <c r="F71" s="44"/>
      <c r="G71" s="61"/>
      <c r="H71" s="44"/>
      <c r="I71" s="61"/>
      <c r="J71" s="44"/>
      <c r="K71" s="61"/>
      <c r="L71" s="44"/>
      <c r="M71" s="44"/>
      <c r="N71" s="44"/>
      <c r="O71" s="44"/>
      <c r="P71" s="44"/>
    </row>
    <row r="72" spans="1:16">
      <c r="A72" s="60"/>
      <c r="B72" s="40"/>
      <c r="C72" s="60"/>
      <c r="D72" s="43"/>
      <c r="E72" s="61"/>
      <c r="F72" s="44"/>
      <c r="G72" s="61"/>
      <c r="H72" s="44"/>
      <c r="I72" s="61"/>
      <c r="J72" s="44"/>
      <c r="K72" s="61"/>
      <c r="L72" s="44"/>
      <c r="M72" s="44"/>
      <c r="N72" s="44"/>
      <c r="O72" s="44"/>
      <c r="P72" s="44"/>
    </row>
    <row r="73" spans="1:16">
      <c r="A73" s="72"/>
      <c r="B73" s="40"/>
      <c r="C73" s="72"/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>
      <c r="A74" s="60"/>
      <c r="B74" s="40"/>
      <c r="C74" s="60"/>
      <c r="D74" s="43"/>
      <c r="E74" s="61"/>
      <c r="F74" s="44"/>
      <c r="G74" s="61"/>
      <c r="H74" s="44"/>
      <c r="I74" s="61"/>
      <c r="J74" s="44"/>
      <c r="K74" s="61"/>
      <c r="L74" s="44"/>
      <c r="M74" s="44"/>
      <c r="N74" s="44"/>
      <c r="O74" s="44"/>
      <c r="P74" s="44"/>
    </row>
    <row r="75" spans="1:16">
      <c r="A75" s="60"/>
      <c r="B75" s="40"/>
      <c r="C75" s="60"/>
      <c r="D75" s="43"/>
      <c r="E75" s="61"/>
      <c r="F75" s="44"/>
      <c r="G75" s="61"/>
      <c r="H75" s="44"/>
      <c r="I75" s="61"/>
      <c r="J75" s="44"/>
      <c r="K75" s="61"/>
      <c r="L75" s="44"/>
      <c r="M75" s="44"/>
      <c r="N75" s="44"/>
      <c r="O75" s="44"/>
      <c r="P75" s="44"/>
    </row>
    <row r="76" spans="1:16">
      <c r="A76" s="60"/>
      <c r="B76" s="40"/>
      <c r="C76" s="60"/>
      <c r="D76" s="43"/>
      <c r="E76" s="61"/>
      <c r="F76" s="44"/>
      <c r="G76" s="61"/>
      <c r="H76" s="44"/>
      <c r="I76" s="61"/>
      <c r="J76" s="44"/>
      <c r="K76" s="61"/>
      <c r="L76" s="44"/>
      <c r="M76" s="44"/>
      <c r="N76" s="44"/>
      <c r="O76" s="44"/>
      <c r="P76" s="44"/>
    </row>
    <row r="77" spans="1:16">
      <c r="A77" s="60"/>
      <c r="B77" s="40"/>
      <c r="C77" s="60"/>
      <c r="D77" s="43"/>
      <c r="E77" s="61"/>
      <c r="F77" s="44"/>
      <c r="G77" s="61"/>
      <c r="H77" s="44"/>
      <c r="I77" s="61"/>
      <c r="J77" s="44"/>
      <c r="K77" s="61"/>
      <c r="L77" s="44"/>
      <c r="M77" s="44"/>
      <c r="N77" s="44"/>
      <c r="O77" s="44"/>
      <c r="P77" s="44"/>
    </row>
    <row r="78" spans="1:16">
      <c r="A78" s="60"/>
      <c r="B78" s="40"/>
      <c r="C78" s="60"/>
      <c r="D78" s="43"/>
      <c r="E78" s="61"/>
      <c r="F78" s="44"/>
      <c r="G78" s="61"/>
      <c r="H78" s="44"/>
      <c r="I78" s="61"/>
      <c r="J78" s="44"/>
      <c r="K78" s="61"/>
      <c r="L78" s="44"/>
      <c r="M78" s="44"/>
      <c r="N78" s="44"/>
      <c r="O78" s="44"/>
      <c r="P78" s="44"/>
    </row>
    <row r="79" spans="1:16">
      <c r="A79" s="72"/>
      <c r="B79" s="40"/>
      <c r="C79" s="72"/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6">
      <c r="A80" s="60"/>
      <c r="B80" s="40"/>
      <c r="C80" s="60"/>
      <c r="D80" s="43"/>
      <c r="E80" s="61"/>
      <c r="F80" s="44"/>
      <c r="G80" s="61"/>
      <c r="H80" s="44"/>
      <c r="I80" s="61"/>
      <c r="J80" s="44"/>
      <c r="K80" s="61"/>
      <c r="L80" s="44"/>
      <c r="M80" s="44"/>
      <c r="N80" s="44"/>
      <c r="O80" s="44"/>
      <c r="P80" s="44"/>
    </row>
    <row r="81" spans="1:16">
      <c r="A81" s="60"/>
      <c r="B81" s="40"/>
      <c r="C81" s="60"/>
      <c r="D81" s="43"/>
      <c r="E81" s="61"/>
      <c r="F81" s="44"/>
      <c r="G81" s="61"/>
      <c r="H81" s="44"/>
      <c r="I81" s="61"/>
      <c r="J81" s="44"/>
      <c r="K81" s="61"/>
      <c r="L81" s="44"/>
      <c r="M81" s="44"/>
      <c r="N81" s="44"/>
      <c r="O81" s="44"/>
      <c r="P81" s="44"/>
    </row>
    <row r="82" spans="1:16">
      <c r="A82" s="60"/>
      <c r="B82" s="40"/>
      <c r="C82" s="60"/>
      <c r="D82" s="43"/>
      <c r="E82" s="61"/>
      <c r="F82" s="44"/>
      <c r="G82" s="61"/>
      <c r="H82" s="44"/>
      <c r="I82" s="61"/>
      <c r="J82" s="44"/>
      <c r="K82" s="61"/>
      <c r="L82" s="44"/>
      <c r="M82" s="44"/>
      <c r="N82" s="44"/>
      <c r="O82" s="44"/>
      <c r="P82" s="44"/>
    </row>
    <row r="83" spans="1:16">
      <c r="A83" s="60"/>
      <c r="B83" s="40"/>
      <c r="C83" s="60"/>
      <c r="D83" s="43"/>
      <c r="E83" s="61"/>
      <c r="F83" s="44"/>
      <c r="G83" s="61"/>
      <c r="H83" s="44"/>
      <c r="I83" s="61"/>
      <c r="J83" s="44"/>
      <c r="K83" s="61"/>
      <c r="L83" s="44"/>
      <c r="M83" s="44"/>
      <c r="N83" s="44"/>
      <c r="O83" s="44"/>
      <c r="P83" s="44"/>
    </row>
    <row r="84" spans="1:16">
      <c r="A84" s="60"/>
      <c r="B84" s="40"/>
      <c r="C84" s="60"/>
      <c r="D84" s="43"/>
      <c r="E84" s="61"/>
      <c r="F84" s="44"/>
      <c r="G84" s="61"/>
      <c r="H84" s="44"/>
      <c r="I84" s="61"/>
      <c r="J84" s="44"/>
      <c r="K84" s="61"/>
      <c r="L84" s="44"/>
      <c r="M84" s="44"/>
      <c r="N84" s="44"/>
      <c r="O84" s="44"/>
      <c r="P84" s="44"/>
    </row>
    <row r="85" spans="1:16">
      <c r="A85" s="72"/>
      <c r="B85" s="40"/>
      <c r="C85" s="72"/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>
      <c r="A86" s="60"/>
      <c r="B86" s="40"/>
      <c r="C86" s="60"/>
      <c r="D86" s="43"/>
      <c r="E86" s="61"/>
      <c r="F86" s="44"/>
      <c r="G86" s="61"/>
      <c r="H86" s="44"/>
      <c r="I86" s="61"/>
      <c r="J86" s="44"/>
      <c r="K86" s="61"/>
      <c r="L86" s="44"/>
      <c r="M86" s="44"/>
      <c r="N86" s="44"/>
      <c r="O86" s="44"/>
      <c r="P86" s="44"/>
    </row>
    <row r="87" spans="1:16">
      <c r="A87" s="60"/>
      <c r="B87" s="40"/>
      <c r="C87" s="60"/>
      <c r="D87" s="43"/>
      <c r="E87" s="61"/>
      <c r="F87" s="44"/>
      <c r="G87" s="61"/>
      <c r="H87" s="44"/>
      <c r="I87" s="61"/>
      <c r="J87" s="44"/>
      <c r="K87" s="61"/>
      <c r="L87" s="44"/>
      <c r="M87" s="44"/>
      <c r="N87" s="44"/>
      <c r="O87" s="44"/>
      <c r="P87" s="44"/>
    </row>
    <row r="88" spans="1:16">
      <c r="A88" s="60"/>
      <c r="B88" s="40"/>
      <c r="C88" s="60"/>
      <c r="D88" s="43"/>
      <c r="E88" s="61"/>
      <c r="F88" s="44"/>
      <c r="G88" s="61"/>
      <c r="H88" s="44"/>
      <c r="I88" s="61"/>
      <c r="J88" s="44"/>
      <c r="K88" s="61"/>
      <c r="L88" s="44"/>
      <c r="M88" s="44"/>
      <c r="N88" s="44"/>
      <c r="O88" s="44"/>
      <c r="P88" s="44"/>
    </row>
    <row r="89" spans="1:16">
      <c r="A89" s="60"/>
      <c r="B89" s="40"/>
      <c r="C89" s="60"/>
      <c r="D89" s="43"/>
      <c r="E89" s="61"/>
      <c r="F89" s="44"/>
      <c r="G89" s="61"/>
      <c r="H89" s="44"/>
      <c r="I89" s="61"/>
      <c r="J89" s="44"/>
      <c r="K89" s="61"/>
      <c r="L89" s="44"/>
      <c r="M89" s="44"/>
      <c r="N89" s="44"/>
      <c r="O89" s="44"/>
      <c r="P89" s="44"/>
    </row>
    <row r="90" spans="1:16">
      <c r="A90" s="60"/>
      <c r="B90" s="40"/>
      <c r="C90" s="60"/>
      <c r="D90" s="43"/>
      <c r="E90" s="61"/>
      <c r="F90" s="44"/>
      <c r="G90" s="61"/>
      <c r="H90" s="44"/>
      <c r="I90" s="61"/>
      <c r="J90" s="44"/>
      <c r="K90" s="61"/>
      <c r="L90" s="44"/>
      <c r="M90" s="44"/>
      <c r="N90" s="44"/>
      <c r="O90" s="44"/>
      <c r="P90" s="44"/>
    </row>
  </sheetData>
  <mergeCells count="6">
    <mergeCell ref="B26:O26"/>
    <mergeCell ref="A1:P1"/>
    <mergeCell ref="M3:P3"/>
    <mergeCell ref="B5:O5"/>
    <mergeCell ref="B12:O12"/>
    <mergeCell ref="B19:O19"/>
  </mergeCells>
  <pageMargins left="0.7" right="0.7" top="0.78749999999999998" bottom="0.78749999999999998" header="0.511811023622047" footer="0.511811023622047"/>
  <pageSetup paperSize="9" scale="74" orientation="portrait" horizontalDpi="300" verticalDpi="300" r:id="rId1"/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K47"/>
  <sheetViews>
    <sheetView view="pageBreakPreview" zoomScaleNormal="100" zoomScaleSheetLayoutView="100" zoomScalePageLayoutView="110" workbookViewId="0">
      <selection activeCell="A14" sqref="A14"/>
    </sheetView>
  </sheetViews>
  <sheetFormatPr defaultColWidth="1.7109375" defaultRowHeight="20.25"/>
  <cols>
    <col min="1" max="1" width="40.7109375" style="79" customWidth="1"/>
    <col min="2" max="2" width="3.28515625" style="79" customWidth="1"/>
    <col min="3" max="3" width="41.28515625" style="79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235</v>
      </c>
      <c r="B1" s="631"/>
      <c r="C1" s="631"/>
      <c r="D1" s="631"/>
      <c r="E1" s="631"/>
      <c r="F1" s="631"/>
      <c r="G1" s="631"/>
      <c r="H1" s="631"/>
      <c r="I1" s="631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87"/>
      <c r="Q2" s="87"/>
      <c r="R2" s="87"/>
      <c r="S2" s="89"/>
      <c r="T2" s="87"/>
      <c r="U2" s="85"/>
      <c r="V2" s="85"/>
      <c r="W2" s="85"/>
      <c r="X2" s="85"/>
    </row>
    <row r="3" spans="1:245" s="86" customFormat="1" ht="21" customHeight="1">
      <c r="A3" s="661" t="s">
        <v>236</v>
      </c>
      <c r="B3" s="661"/>
      <c r="C3" s="661"/>
      <c r="D3" s="665" t="s">
        <v>237</v>
      </c>
      <c r="E3" s="665"/>
      <c r="F3" s="665"/>
      <c r="G3" s="666" t="s">
        <v>238</v>
      </c>
      <c r="H3" s="666"/>
      <c r="I3" s="666"/>
      <c r="J3" s="89"/>
      <c r="K3" s="85"/>
      <c r="L3" s="88"/>
      <c r="M3" s="89"/>
      <c r="N3" s="85"/>
      <c r="O3" s="88"/>
      <c r="P3" s="87"/>
      <c r="Q3" s="87"/>
      <c r="R3" s="87"/>
      <c r="S3" s="89"/>
      <c r="T3" s="87"/>
      <c r="U3" s="85"/>
      <c r="V3" s="85"/>
      <c r="W3" s="85"/>
      <c r="X3" s="85"/>
    </row>
    <row r="4" spans="1:245" s="86" customFormat="1" ht="21" customHeight="1" thickBot="1">
      <c r="A4" s="249" t="s">
        <v>299</v>
      </c>
      <c r="B4" s="250"/>
      <c r="C4" s="250" t="s">
        <v>295</v>
      </c>
      <c r="D4" s="320">
        <v>3</v>
      </c>
      <c r="E4" s="321" t="s">
        <v>121</v>
      </c>
      <c r="F4" s="320">
        <v>1</v>
      </c>
      <c r="G4" s="320">
        <v>2</v>
      </c>
      <c r="H4" s="321" t="s">
        <v>121</v>
      </c>
      <c r="I4" s="322">
        <v>1</v>
      </c>
      <c r="J4" s="89"/>
      <c r="K4" s="85"/>
      <c r="L4" s="88"/>
      <c r="M4" s="89"/>
      <c r="N4" s="85"/>
      <c r="O4" s="88"/>
      <c r="P4" s="87"/>
      <c r="Q4" s="87"/>
      <c r="R4" s="87"/>
      <c r="S4" s="89"/>
      <c r="T4" s="87"/>
      <c r="U4" s="85"/>
      <c r="V4" s="85"/>
      <c r="W4" s="85"/>
      <c r="X4" s="85"/>
    </row>
    <row r="5" spans="1:245" s="86" customFormat="1" ht="21" customHeight="1" thickBot="1">
      <c r="A5" s="251" t="s">
        <v>598</v>
      </c>
      <c r="B5" s="252"/>
      <c r="C5" s="252" t="s">
        <v>297</v>
      </c>
      <c r="D5" s="323">
        <v>0</v>
      </c>
      <c r="E5" s="324" t="s">
        <v>121</v>
      </c>
      <c r="F5" s="323">
        <v>2</v>
      </c>
      <c r="G5" s="323">
        <v>0</v>
      </c>
      <c r="H5" s="321" t="s">
        <v>121</v>
      </c>
      <c r="I5" s="325">
        <v>2</v>
      </c>
      <c r="J5" s="89"/>
      <c r="K5" s="85"/>
      <c r="L5" s="88"/>
      <c r="M5" s="89"/>
      <c r="N5" s="85"/>
      <c r="O5" s="88"/>
      <c r="P5" s="87"/>
      <c r="Q5" s="87"/>
      <c r="R5" s="87"/>
      <c r="S5" s="89"/>
      <c r="T5" s="87"/>
      <c r="U5" s="85"/>
      <c r="V5" s="85"/>
      <c r="W5" s="85"/>
      <c r="X5" s="85"/>
    </row>
    <row r="6" spans="1:245" s="86" customFormat="1" ht="21" customHeight="1" thickBot="1">
      <c r="A6" s="661" t="s">
        <v>239</v>
      </c>
      <c r="B6" s="661"/>
      <c r="C6" s="661"/>
      <c r="D6" s="662" t="s">
        <v>237</v>
      </c>
      <c r="E6" s="662"/>
      <c r="F6" s="662"/>
      <c r="G6" s="663" t="s">
        <v>238</v>
      </c>
      <c r="H6" s="663"/>
      <c r="I6" s="663"/>
      <c r="J6" s="89"/>
      <c r="K6" s="85"/>
      <c r="L6" s="88"/>
      <c r="M6" s="89"/>
      <c r="N6" s="85"/>
      <c r="O6" s="88"/>
      <c r="P6" s="87"/>
      <c r="Q6" s="87"/>
      <c r="R6" s="87"/>
      <c r="S6" s="89"/>
      <c r="T6" s="87"/>
      <c r="U6" s="85"/>
      <c r="V6" s="85"/>
      <c r="W6" s="85"/>
      <c r="X6" s="85"/>
    </row>
    <row r="7" spans="1:245" ht="21" customHeight="1" thickBot="1">
      <c r="A7" s="253" t="s">
        <v>295</v>
      </c>
      <c r="B7" s="254"/>
      <c r="C7" s="254" t="s">
        <v>598</v>
      </c>
      <c r="D7" s="326">
        <v>1</v>
      </c>
      <c r="E7" s="327" t="s">
        <v>121</v>
      </c>
      <c r="F7" s="326">
        <v>2</v>
      </c>
      <c r="G7" s="326">
        <v>1</v>
      </c>
      <c r="H7" s="321" t="s">
        <v>121</v>
      </c>
      <c r="I7" s="328">
        <v>1</v>
      </c>
      <c r="J7" s="89"/>
      <c r="K7" s="85"/>
      <c r="L7" s="88"/>
      <c r="M7" s="89"/>
      <c r="N7" s="85"/>
      <c r="O7" s="88"/>
      <c r="P7" s="87"/>
      <c r="Q7" s="87"/>
      <c r="R7" s="87"/>
      <c r="S7" s="89"/>
      <c r="T7" s="87"/>
      <c r="U7" s="85"/>
      <c r="V7" s="85"/>
      <c r="W7" s="85"/>
      <c r="X7" s="85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ht="21" customHeight="1" thickBot="1">
      <c r="A8" s="661" t="s">
        <v>240</v>
      </c>
      <c r="B8" s="661"/>
      <c r="C8" s="661"/>
      <c r="D8" s="662" t="s">
        <v>237</v>
      </c>
      <c r="E8" s="662"/>
      <c r="F8" s="662"/>
      <c r="G8" s="663" t="s">
        <v>238</v>
      </c>
      <c r="H8" s="663"/>
      <c r="I8" s="663"/>
      <c r="J8" s="89"/>
      <c r="K8" s="85"/>
      <c r="L8" s="88"/>
      <c r="M8" s="89"/>
      <c r="N8" s="85"/>
      <c r="O8" s="88"/>
      <c r="P8" s="87"/>
      <c r="Q8" s="87"/>
      <c r="R8" s="87"/>
      <c r="S8" s="89"/>
      <c r="T8" s="87"/>
      <c r="U8" s="85"/>
      <c r="V8" s="85"/>
      <c r="W8" s="85"/>
      <c r="X8" s="85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</row>
    <row r="9" spans="1:245" ht="21" customHeight="1" thickBot="1">
      <c r="A9" s="255" t="s">
        <v>299</v>
      </c>
      <c r="B9" s="256"/>
      <c r="C9" s="256" t="s">
        <v>297</v>
      </c>
      <c r="D9" s="257">
        <v>4</v>
      </c>
      <c r="E9" s="256" t="s">
        <v>121</v>
      </c>
      <c r="F9" s="257">
        <v>1</v>
      </c>
      <c r="G9" s="257">
        <v>2</v>
      </c>
      <c r="H9" s="321" t="s">
        <v>121</v>
      </c>
      <c r="I9" s="258">
        <v>0</v>
      </c>
      <c r="J9" s="118"/>
      <c r="K9" s="117"/>
      <c r="L9" s="118"/>
      <c r="M9" s="118"/>
      <c r="N9" s="117"/>
      <c r="O9" s="118"/>
      <c r="P9" s="118"/>
      <c r="Q9" s="118"/>
      <c r="R9" s="118"/>
      <c r="S9" s="118"/>
      <c r="T9" s="118"/>
      <c r="U9" s="660"/>
      <c r="V9" s="660"/>
      <c r="W9" s="117"/>
      <c r="Y9" s="120"/>
      <c r="Z9" s="120"/>
      <c r="AA9" s="121"/>
    </row>
    <row r="10" spans="1:245" ht="21" customHeight="1" thickBot="1">
      <c r="A10" s="259"/>
      <c r="B10" s="259"/>
      <c r="C10" s="117"/>
      <c r="D10" s="118"/>
      <c r="E10" s="117"/>
      <c r="F10" s="118"/>
      <c r="G10" s="118"/>
      <c r="H10" s="117"/>
      <c r="I10" s="118"/>
      <c r="J10" s="118"/>
      <c r="K10" s="117"/>
      <c r="L10" s="118"/>
      <c r="M10" s="118"/>
      <c r="N10" s="117"/>
      <c r="O10" s="118"/>
      <c r="P10" s="118"/>
      <c r="Q10" s="118"/>
      <c r="R10" s="118"/>
      <c r="S10" s="118"/>
      <c r="T10" s="118"/>
      <c r="U10" s="117"/>
      <c r="V10" s="117"/>
      <c r="W10" s="117"/>
      <c r="Y10" s="120"/>
      <c r="Z10" s="120"/>
      <c r="AA10" s="121"/>
    </row>
    <row r="11" spans="1:245" ht="21" customHeight="1">
      <c r="A11" s="260"/>
      <c r="B11" s="664" t="s">
        <v>241</v>
      </c>
      <c r="C11" s="664"/>
      <c r="D11" s="118"/>
      <c r="E11" s="117"/>
      <c r="F11" s="118"/>
      <c r="G11" s="118"/>
      <c r="H11" s="117"/>
      <c r="I11" s="118"/>
      <c r="J11" s="118"/>
      <c r="K11" s="117"/>
      <c r="L11" s="118"/>
      <c r="M11" s="118"/>
      <c r="N11" s="117"/>
      <c r="O11" s="118"/>
      <c r="P11" s="118"/>
      <c r="Q11" s="118"/>
      <c r="R11" s="118"/>
      <c r="S11" s="118"/>
      <c r="T11" s="118"/>
      <c r="U11" s="117"/>
      <c r="V11" s="117"/>
      <c r="W11" s="117"/>
      <c r="Y11" s="120"/>
      <c r="Z11" s="120"/>
      <c r="AA11" s="121"/>
    </row>
    <row r="12" spans="1:245" ht="21" customHeight="1">
      <c r="A12" s="260"/>
      <c r="B12" s="261" t="s">
        <v>59</v>
      </c>
      <c r="C12" s="262" t="s">
        <v>299</v>
      </c>
      <c r="D12" s="118"/>
      <c r="E12" s="117"/>
      <c r="F12" s="118"/>
      <c r="G12" s="118"/>
      <c r="H12" s="117"/>
      <c r="I12" s="118"/>
      <c r="J12" s="118"/>
      <c r="K12" s="117"/>
      <c r="L12" s="118"/>
      <c r="M12" s="118"/>
      <c r="N12" s="117"/>
      <c r="O12" s="118"/>
      <c r="P12" s="118"/>
      <c r="Q12" s="118"/>
      <c r="R12" s="118"/>
      <c r="S12" s="118"/>
      <c r="T12" s="118"/>
      <c r="U12" s="117"/>
      <c r="V12" s="117"/>
      <c r="W12" s="117"/>
      <c r="Y12" s="120"/>
      <c r="Z12" s="120"/>
      <c r="AA12" s="121"/>
    </row>
    <row r="13" spans="1:245" ht="21" customHeight="1">
      <c r="A13" s="260"/>
      <c r="B13" s="263" t="s">
        <v>72</v>
      </c>
      <c r="C13" s="264" t="s">
        <v>297</v>
      </c>
      <c r="D13" s="118"/>
      <c r="E13" s="117"/>
      <c r="F13" s="118"/>
      <c r="G13" s="118"/>
      <c r="H13" s="117"/>
      <c r="I13" s="118"/>
      <c r="J13" s="118"/>
      <c r="K13" s="117"/>
      <c r="L13" s="118"/>
      <c r="M13" s="118"/>
      <c r="N13" s="117"/>
      <c r="O13" s="118"/>
      <c r="P13" s="118"/>
      <c r="Q13" s="118"/>
      <c r="R13" s="118"/>
      <c r="S13" s="118"/>
      <c r="T13" s="118"/>
      <c r="U13" s="117"/>
      <c r="V13" s="117"/>
      <c r="W13" s="117"/>
      <c r="Y13" s="120"/>
      <c r="Z13" s="120"/>
      <c r="AA13" s="121"/>
    </row>
    <row r="14" spans="1:245" s="116" customFormat="1" ht="21" customHeight="1">
      <c r="A14" s="260"/>
      <c r="B14" s="263" t="s">
        <v>62</v>
      </c>
      <c r="C14" s="264" t="s">
        <v>598</v>
      </c>
      <c r="D14" s="118"/>
      <c r="E14" s="117"/>
      <c r="F14" s="118"/>
      <c r="G14" s="118"/>
      <c r="H14" s="117"/>
      <c r="I14" s="118"/>
      <c r="J14" s="118"/>
      <c r="K14" s="117"/>
      <c r="L14" s="118"/>
      <c r="M14" s="118"/>
      <c r="N14" s="117"/>
      <c r="O14" s="118"/>
      <c r="P14" s="118"/>
      <c r="Q14" s="118"/>
      <c r="R14" s="118"/>
      <c r="S14" s="118"/>
      <c r="T14" s="118"/>
      <c r="U14" s="117"/>
      <c r="V14" s="117"/>
      <c r="W14" s="117"/>
      <c r="X14" s="79"/>
      <c r="Y14" s="120"/>
      <c r="Z14" s="120"/>
      <c r="AA14" s="121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</row>
    <row r="15" spans="1:245" s="116" customFormat="1" ht="21" customHeight="1" thickBot="1">
      <c r="A15" s="260"/>
      <c r="B15" s="265" t="s">
        <v>64</v>
      </c>
      <c r="C15" s="266" t="s">
        <v>295</v>
      </c>
      <c r="D15" s="118"/>
      <c r="E15" s="117"/>
      <c r="F15" s="118"/>
      <c r="G15" s="118"/>
      <c r="H15" s="117"/>
      <c r="I15" s="118"/>
      <c r="J15" s="118"/>
      <c r="K15" s="117"/>
      <c r="L15" s="118"/>
      <c r="M15" s="118"/>
      <c r="N15" s="117"/>
      <c r="O15" s="118"/>
      <c r="P15" s="118"/>
      <c r="Q15" s="118"/>
      <c r="R15" s="118"/>
      <c r="S15" s="118"/>
      <c r="T15" s="118"/>
      <c r="U15" s="117"/>
      <c r="V15" s="117"/>
      <c r="W15" s="117"/>
      <c r="X15" s="79"/>
      <c r="Y15" s="120"/>
      <c r="Z15" s="120"/>
      <c r="AA15" s="121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</row>
    <row r="16" spans="1:245" s="116" customFormat="1" ht="20.25" customHeight="1">
      <c r="A16" s="128"/>
      <c r="B16" s="128"/>
      <c r="C16" s="122"/>
      <c r="D16" s="124"/>
      <c r="E16" s="122"/>
      <c r="F16" s="124"/>
      <c r="G16" s="124"/>
      <c r="H16" s="122"/>
      <c r="I16" s="124"/>
      <c r="J16" s="124"/>
      <c r="K16" s="122"/>
      <c r="L16" s="124"/>
      <c r="M16" s="124"/>
      <c r="N16" s="122"/>
      <c r="O16" s="124"/>
      <c r="P16" s="124"/>
      <c r="Q16" s="124"/>
      <c r="R16" s="124"/>
      <c r="S16" s="124"/>
      <c r="T16" s="124"/>
      <c r="U16" s="122"/>
      <c r="V16" s="122"/>
      <c r="W16" s="122"/>
      <c r="X16" s="125"/>
      <c r="Y16" s="126"/>
      <c r="Z16" s="126"/>
      <c r="AA16" s="127"/>
    </row>
    <row r="17" spans="1:245" s="129" customFormat="1" ht="18">
      <c r="A17" s="123" t="s">
        <v>242</v>
      </c>
      <c r="B17" s="128"/>
      <c r="C17" s="122"/>
      <c r="D17" s="124"/>
      <c r="E17" s="122"/>
      <c r="F17" s="124"/>
      <c r="G17" s="124"/>
      <c r="H17" s="122"/>
      <c r="I17" s="124"/>
      <c r="J17" s="124"/>
      <c r="K17" s="122"/>
      <c r="L17" s="124"/>
      <c r="M17" s="124"/>
      <c r="N17" s="122"/>
      <c r="O17" s="124"/>
      <c r="P17" s="124"/>
      <c r="Q17" s="124"/>
      <c r="R17" s="124"/>
      <c r="S17" s="124"/>
      <c r="T17" s="124"/>
      <c r="U17" s="122"/>
      <c r="V17" s="122"/>
      <c r="W17" s="122"/>
      <c r="X17" s="125"/>
      <c r="Y17" s="126"/>
      <c r="Z17" s="126"/>
      <c r="AA17" s="127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</row>
    <row r="18" spans="1:245" s="129" customFormat="1" ht="18">
      <c r="A18" s="122"/>
      <c r="B18" s="122"/>
      <c r="C18" s="122"/>
      <c r="D18" s="124"/>
      <c r="E18" s="122"/>
      <c r="F18" s="124"/>
      <c r="G18" s="124"/>
      <c r="H18" s="122"/>
      <c r="I18" s="124"/>
      <c r="J18" s="124"/>
      <c r="K18" s="122"/>
      <c r="L18" s="124"/>
      <c r="M18" s="124"/>
      <c r="N18" s="122"/>
      <c r="O18" s="124"/>
      <c r="P18" s="124"/>
      <c r="Q18" s="124"/>
      <c r="R18" s="124"/>
      <c r="S18" s="124"/>
      <c r="T18" s="124"/>
      <c r="U18" s="122"/>
      <c r="V18" s="122"/>
      <c r="W18" s="122"/>
      <c r="X18" s="125"/>
      <c r="Y18" s="126"/>
      <c r="Z18" s="126"/>
      <c r="AA18" s="127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</row>
    <row r="19" spans="1:245" s="129" customFormat="1">
      <c r="A19" s="627" t="s">
        <v>124</v>
      </c>
      <c r="B19" s="627"/>
      <c r="C19" s="627"/>
      <c r="D19" s="627"/>
      <c r="E19" s="627"/>
      <c r="F19" s="627"/>
      <c r="G19" s="627"/>
      <c r="H19" s="627"/>
      <c r="I19" s="627"/>
      <c r="J19" s="627"/>
      <c r="K19" s="627"/>
      <c r="L19" s="627"/>
      <c r="M19" s="627"/>
      <c r="N19" s="627"/>
      <c r="O19" s="627"/>
      <c r="P19" s="627"/>
      <c r="Q19" s="627"/>
      <c r="R19" s="627"/>
      <c r="S19" s="627"/>
      <c r="T19" s="627"/>
      <c r="U19" s="627"/>
      <c r="V19" s="627"/>
      <c r="W19" s="627"/>
      <c r="X19" s="131"/>
      <c r="Y19" s="132"/>
      <c r="Z19" s="132"/>
      <c r="AA19" s="133"/>
    </row>
    <row r="20" spans="1:245" s="129" customFormat="1" ht="18">
      <c r="A20" s="628" t="s">
        <v>597</v>
      </c>
      <c r="B20" s="628"/>
      <c r="C20" s="628"/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8"/>
    </row>
    <row r="21" spans="1:245" s="129" customFormat="1" ht="18">
      <c r="A21" s="628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</row>
    <row r="22" spans="1:245" s="129" customFormat="1" ht="18">
      <c r="A22" s="628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</row>
    <row r="23" spans="1:245" s="129" customFormat="1" ht="18">
      <c r="A23" s="628"/>
      <c r="B23" s="628"/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</row>
    <row r="24" spans="1:245" s="129" customFormat="1" ht="18">
      <c r="A24" s="624" t="s">
        <v>596</v>
      </c>
      <c r="B24" s="624"/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624"/>
      <c r="X24" s="131"/>
    </row>
    <row r="25" spans="1:245" s="129" customFormat="1" ht="18">
      <c r="A25" s="624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624"/>
      <c r="X25" s="131"/>
    </row>
    <row r="26" spans="1:245" s="129" customFormat="1" ht="18">
      <c r="A26" s="624"/>
      <c r="B26" s="624"/>
      <c r="C26" s="624"/>
      <c r="D26" s="624"/>
      <c r="E26" s="624"/>
      <c r="F26" s="624"/>
      <c r="G26" s="624"/>
      <c r="H26" s="624"/>
      <c r="I26" s="624"/>
      <c r="J26" s="624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624"/>
      <c r="X26" s="131"/>
    </row>
    <row r="27" spans="1:245" s="129" customFormat="1" ht="18">
      <c r="A27" s="624"/>
      <c r="B27" s="624"/>
      <c r="C27" s="624"/>
      <c r="D27" s="624"/>
      <c r="E27" s="624"/>
      <c r="F27" s="624"/>
      <c r="G27" s="624"/>
      <c r="H27" s="624"/>
      <c r="I27" s="624"/>
      <c r="J27" s="624"/>
      <c r="K27" s="624"/>
      <c r="L27" s="624"/>
      <c r="M27" s="624"/>
      <c r="N27" s="624"/>
      <c r="O27" s="624"/>
      <c r="P27" s="624"/>
      <c r="Q27" s="624"/>
      <c r="R27" s="624"/>
      <c r="S27" s="624"/>
      <c r="T27" s="624"/>
      <c r="U27" s="624"/>
      <c r="V27" s="624"/>
      <c r="W27" s="624"/>
      <c r="X27" s="131"/>
    </row>
    <row r="28" spans="1:245" s="129" customFormat="1" ht="18">
      <c r="A28" s="624" t="s">
        <v>595</v>
      </c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4"/>
      <c r="M28" s="624"/>
      <c r="N28" s="624"/>
      <c r="O28" s="624"/>
      <c r="P28" s="624"/>
      <c r="Q28" s="624"/>
      <c r="R28" s="624"/>
      <c r="S28" s="624"/>
      <c r="T28" s="624"/>
      <c r="U28" s="624"/>
      <c r="V28" s="624"/>
      <c r="W28" s="624"/>
      <c r="X28" s="131"/>
    </row>
    <row r="29" spans="1:245">
      <c r="A29" s="624"/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  <c r="T29" s="624"/>
      <c r="U29" s="624"/>
      <c r="V29" s="624"/>
      <c r="W29" s="624"/>
      <c r="X29" s="131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</row>
    <row r="30" spans="1:245">
      <c r="A30" s="624"/>
      <c r="B30" s="624"/>
      <c r="C30" s="624"/>
      <c r="D30" s="624"/>
      <c r="E30" s="624"/>
      <c r="F30" s="624"/>
      <c r="G30" s="624"/>
      <c r="H30" s="624"/>
      <c r="I30" s="624"/>
      <c r="J30" s="624"/>
      <c r="K30" s="624"/>
      <c r="L30" s="624"/>
      <c r="M30" s="624"/>
      <c r="N30" s="624"/>
      <c r="O30" s="624"/>
      <c r="P30" s="624"/>
      <c r="Q30" s="624"/>
      <c r="R30" s="624"/>
      <c r="S30" s="624"/>
      <c r="T30" s="624"/>
      <c r="U30" s="624"/>
      <c r="V30" s="624"/>
      <c r="W30" s="624"/>
      <c r="X30" s="131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</row>
    <row r="31" spans="1:245">
      <c r="A31" s="625"/>
      <c r="B31" s="625"/>
      <c r="C31" s="625"/>
      <c r="D31" s="625"/>
      <c r="E31" s="625"/>
      <c r="F31" s="625"/>
      <c r="G31" s="625"/>
      <c r="H31" s="625"/>
      <c r="I31" s="625"/>
      <c r="J31" s="625"/>
      <c r="K31" s="625"/>
      <c r="L31" s="625"/>
      <c r="M31" s="625"/>
      <c r="N31" s="625"/>
      <c r="O31" s="625"/>
      <c r="P31" s="625"/>
      <c r="Q31" s="625"/>
      <c r="R31" s="625"/>
      <c r="S31" s="625"/>
      <c r="T31" s="625"/>
      <c r="U31" s="625"/>
      <c r="V31" s="625"/>
      <c r="W31" s="625"/>
    </row>
    <row r="32" spans="1:245">
      <c r="A32" s="319" t="s">
        <v>280</v>
      </c>
      <c r="B32" s="134"/>
      <c r="C32" s="478" t="s">
        <v>594</v>
      </c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  <row r="41" spans="16:17">
      <c r="P41" s="138"/>
      <c r="Q41" s="138"/>
    </row>
    <row r="42" spans="16:17">
      <c r="P42" s="138"/>
      <c r="Q42" s="138"/>
    </row>
    <row r="43" spans="16:17">
      <c r="P43" s="138"/>
      <c r="Q43" s="138"/>
    </row>
    <row r="44" spans="16:17">
      <c r="P44" s="138"/>
      <c r="Q44" s="138"/>
    </row>
    <row r="45" spans="16:17">
      <c r="P45" s="138"/>
      <c r="Q45" s="138"/>
    </row>
    <row r="46" spans="16:17">
      <c r="P46" s="138"/>
      <c r="Q46" s="138"/>
    </row>
    <row r="47" spans="16:17">
      <c r="P47" s="138"/>
      <c r="Q47" s="138"/>
    </row>
  </sheetData>
  <mergeCells count="25">
    <mergeCell ref="A1:I1"/>
    <mergeCell ref="A3:C3"/>
    <mergeCell ref="D3:F3"/>
    <mergeCell ref="G3:I3"/>
    <mergeCell ref="A6:C6"/>
    <mergeCell ref="D6:F6"/>
    <mergeCell ref="G6:I6"/>
    <mergeCell ref="A8:C8"/>
    <mergeCell ref="D8:F8"/>
    <mergeCell ref="G8:I8"/>
    <mergeCell ref="U9:V9"/>
    <mergeCell ref="B11:C11"/>
    <mergeCell ref="A19:W19"/>
    <mergeCell ref="A20:W20"/>
    <mergeCell ref="A21:W21"/>
    <mergeCell ref="A22:W22"/>
    <mergeCell ref="A23:W23"/>
    <mergeCell ref="A29:W29"/>
    <mergeCell ref="A30:W30"/>
    <mergeCell ref="A31:W31"/>
    <mergeCell ref="A24:W24"/>
    <mergeCell ref="A25:W25"/>
    <mergeCell ref="A26:W26"/>
    <mergeCell ref="A27:W27"/>
    <mergeCell ref="A28:W28"/>
  </mergeCells>
  <pageMargins left="0.70833333333333304" right="0.70833333333333304" top="0.78749999999999998" bottom="0.78749999999999998" header="0.511811023622047" footer="0.511811023622047"/>
  <pageSetup paperSize="9" scale="78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K40"/>
  <sheetViews>
    <sheetView view="pageBreakPreview" topLeftCell="A7" zoomScale="110" zoomScaleNormal="100" zoomScalePageLayoutView="110" workbookViewId="0">
      <selection activeCell="L25" sqref="L25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346" customWidth="1"/>
    <col min="5" max="5" width="1.7109375" style="79"/>
    <col min="6" max="6" width="5.7109375" style="81" customWidth="1"/>
    <col min="7" max="7" width="5.7109375" style="346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346" customWidth="1"/>
    <col min="19" max="19" width="8.85546875" style="82" customWidth="1"/>
    <col min="20" max="20" width="8.85546875" style="346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>
      <c r="A1" s="631" t="s">
        <v>243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85"/>
    </row>
    <row r="2" spans="1:245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>
      <c r="A3" s="351"/>
      <c r="B3" s="92" t="s">
        <v>115</v>
      </c>
      <c r="C3" s="344" t="s">
        <v>116</v>
      </c>
      <c r="D3" s="668" t="s">
        <v>20</v>
      </c>
      <c r="E3" s="669"/>
      <c r="F3" s="670"/>
      <c r="G3" s="668" t="s">
        <v>43</v>
      </c>
      <c r="H3" s="669"/>
      <c r="I3" s="670"/>
      <c r="J3" s="668" t="s">
        <v>281</v>
      </c>
      <c r="K3" s="669"/>
      <c r="L3" s="670"/>
      <c r="M3" s="267"/>
      <c r="N3" s="268">
        <v>4</v>
      </c>
      <c r="O3" s="269"/>
      <c r="P3" s="94" t="s">
        <v>117</v>
      </c>
      <c r="Q3" s="94" t="s">
        <v>214</v>
      </c>
      <c r="R3" s="345" t="s">
        <v>118</v>
      </c>
      <c r="S3" s="633" t="s">
        <v>119</v>
      </c>
      <c r="T3" s="633"/>
      <c r="U3" s="633" t="s">
        <v>120</v>
      </c>
      <c r="V3" s="633"/>
      <c r="W3" s="352" t="s">
        <v>12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>
      <c r="A4" s="98">
        <v>1</v>
      </c>
      <c r="B4" s="349"/>
      <c r="C4" s="100"/>
      <c r="D4" s="101"/>
      <c r="E4" s="102"/>
      <c r="F4" s="103"/>
      <c r="G4" s="104"/>
      <c r="H4" s="105"/>
      <c r="I4" s="106"/>
      <c r="J4" s="104"/>
      <c r="K4" s="105"/>
      <c r="L4" s="106"/>
      <c r="M4" s="104"/>
      <c r="N4" s="105"/>
      <c r="O4" s="106"/>
      <c r="P4" s="107"/>
      <c r="Q4" s="107"/>
      <c r="R4" s="343"/>
      <c r="S4" s="350"/>
      <c r="T4" s="343"/>
      <c r="U4" s="629"/>
      <c r="V4" s="629"/>
      <c r="W4" s="348"/>
      <c r="X4" s="85"/>
      <c r="Y4" s="97"/>
      <c r="Z4" s="97"/>
      <c r="AA4" s="111"/>
    </row>
    <row r="5" spans="1:245" s="86" customFormat="1" ht="21">
      <c r="A5" s="98">
        <v>2</v>
      </c>
      <c r="B5" s="349"/>
      <c r="C5" s="100"/>
      <c r="D5" s="104"/>
      <c r="E5" s="112"/>
      <c r="F5" s="106"/>
      <c r="G5" s="113"/>
      <c r="H5" s="114"/>
      <c r="I5" s="115"/>
      <c r="J5" s="104"/>
      <c r="K5" s="105"/>
      <c r="L5" s="106"/>
      <c r="M5" s="104"/>
      <c r="N5" s="105"/>
      <c r="O5" s="106"/>
      <c r="P5" s="107"/>
      <c r="Q5" s="107"/>
      <c r="R5" s="343"/>
      <c r="S5" s="350"/>
      <c r="T5" s="343"/>
      <c r="U5" s="629"/>
      <c r="V5" s="629"/>
      <c r="W5" s="348"/>
      <c r="X5" s="85"/>
      <c r="Y5" s="97"/>
      <c r="Z5" s="97"/>
      <c r="AA5" s="111"/>
    </row>
    <row r="6" spans="1:245" ht="21">
      <c r="A6" s="98">
        <v>3</v>
      </c>
      <c r="B6" s="349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7"/>
      <c r="R6" s="343"/>
      <c r="S6" s="350"/>
      <c r="T6" s="343"/>
      <c r="U6" s="629"/>
      <c r="V6" s="629"/>
      <c r="W6" s="348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>
      <c r="A7" s="98">
        <v>4</v>
      </c>
      <c r="B7" s="349"/>
      <c r="C7" s="100">
        <v>737215132</v>
      </c>
      <c r="D7" s="104"/>
      <c r="E7" s="112" t="s">
        <v>121</v>
      </c>
      <c r="F7" s="106"/>
      <c r="G7" s="104"/>
      <c r="H7" s="112" t="s">
        <v>121</v>
      </c>
      <c r="I7" s="106"/>
      <c r="J7" s="104"/>
      <c r="K7" s="112" t="s">
        <v>121</v>
      </c>
      <c r="L7" s="106"/>
      <c r="M7" s="113"/>
      <c r="N7" s="114"/>
      <c r="O7" s="115"/>
      <c r="P7" s="107"/>
      <c r="Q7" s="107"/>
      <c r="R7" s="343"/>
      <c r="S7" s="350"/>
      <c r="T7" s="343"/>
      <c r="U7" s="629"/>
      <c r="V7" s="629"/>
      <c r="W7" s="348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>
      <c r="A8" s="347"/>
      <c r="B8" s="347"/>
      <c r="C8" s="347"/>
      <c r="D8" s="118"/>
      <c r="E8" s="347"/>
      <c r="F8" s="118"/>
      <c r="G8" s="118"/>
      <c r="H8" s="347"/>
      <c r="I8" s="118"/>
      <c r="J8" s="118"/>
      <c r="K8" s="347"/>
      <c r="L8" s="118"/>
      <c r="M8" s="118"/>
      <c r="N8" s="347"/>
      <c r="O8" s="118"/>
      <c r="P8" s="119"/>
      <c r="Q8" s="118"/>
      <c r="R8" s="118"/>
      <c r="S8" s="119"/>
      <c r="T8" s="118"/>
      <c r="U8" s="630"/>
      <c r="V8" s="630"/>
      <c r="W8" s="34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131"/>
      <c r="Y12" s="132"/>
      <c r="Z12" s="132"/>
      <c r="AA12" s="133"/>
    </row>
    <row r="13" spans="1:245" s="129" customFormat="1" ht="18">
      <c r="A13" s="130"/>
      <c r="B13" s="628" t="s">
        <v>282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45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45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45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245" s="129" customFormat="1" ht="18">
      <c r="A17" s="131"/>
      <c r="B17" s="624" t="s">
        <v>283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624"/>
      <c r="X17" s="131"/>
    </row>
    <row r="18" spans="1:245" s="129" customFormat="1" ht="18">
      <c r="A18" s="131"/>
      <c r="B18" s="624" t="s">
        <v>284</v>
      </c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131"/>
    </row>
    <row r="19" spans="1:245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131"/>
    </row>
    <row r="20" spans="1:245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4"/>
      <c r="X20" s="131"/>
    </row>
    <row r="21" spans="1:245" s="129" customFormat="1" ht="18">
      <c r="A21" s="131"/>
      <c r="B21" s="624" t="s">
        <v>285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131"/>
    </row>
    <row r="22" spans="1:245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</row>
    <row r="25" spans="1:245">
      <c r="B25" s="342" t="s">
        <v>280</v>
      </c>
      <c r="L25" s="478" t="s">
        <v>128</v>
      </c>
      <c r="O25" s="659"/>
      <c r="P25" s="667"/>
      <c r="Q25" s="667"/>
    </row>
    <row r="26" spans="1:245">
      <c r="P26" s="138"/>
      <c r="Q26" s="138"/>
    </row>
    <row r="27" spans="1:245">
      <c r="P27" s="138"/>
      <c r="Q27" s="138"/>
    </row>
    <row r="28" spans="1:245">
      <c r="P28" s="138"/>
      <c r="Q28" s="138"/>
    </row>
    <row r="29" spans="1:245">
      <c r="P29" s="138"/>
      <c r="Q29" s="138"/>
    </row>
    <row r="30" spans="1:245">
      <c r="P30" s="138"/>
      <c r="Q30" s="138"/>
    </row>
    <row r="31" spans="1:245">
      <c r="P31" s="138"/>
      <c r="Q31" s="138"/>
    </row>
    <row r="32" spans="1:245">
      <c r="P32" s="138"/>
      <c r="Q32" s="138"/>
    </row>
    <row r="33" spans="16:17">
      <c r="P33" s="138"/>
      <c r="Q33" s="138"/>
    </row>
    <row r="34" spans="16:17">
      <c r="P34" s="138"/>
      <c r="Q34" s="138"/>
    </row>
    <row r="35" spans="16:17">
      <c r="P35" s="138"/>
      <c r="Q35" s="138"/>
    </row>
    <row r="36" spans="16:17">
      <c r="P36" s="138"/>
      <c r="Q36" s="138"/>
    </row>
    <row r="37" spans="16:17">
      <c r="P37" s="138"/>
      <c r="Q37" s="138"/>
    </row>
    <row r="38" spans="16:17">
      <c r="P38" s="138"/>
      <c r="Q38" s="138"/>
    </row>
    <row r="39" spans="16:17">
      <c r="P39" s="138"/>
      <c r="Q39" s="138"/>
    </row>
    <row r="40" spans="16:17">
      <c r="P40" s="138"/>
      <c r="Q40" s="138"/>
    </row>
  </sheetData>
  <mergeCells count="25">
    <mergeCell ref="U7:V7"/>
    <mergeCell ref="U8:V8"/>
    <mergeCell ref="B12:W12"/>
    <mergeCell ref="B13:W13"/>
    <mergeCell ref="A1:W1"/>
    <mergeCell ref="S3:T3"/>
    <mergeCell ref="U3:V3"/>
    <mergeCell ref="U4:V4"/>
    <mergeCell ref="U5:V5"/>
    <mergeCell ref="O25:Q25"/>
    <mergeCell ref="D3:F3"/>
    <mergeCell ref="G3:I3"/>
    <mergeCell ref="J3:L3"/>
    <mergeCell ref="B24:W24"/>
    <mergeCell ref="B19:W19"/>
    <mergeCell ref="B20:W20"/>
    <mergeCell ref="B21:W21"/>
    <mergeCell ref="B22:W22"/>
    <mergeCell ref="B23:W23"/>
    <mergeCell ref="B14:W14"/>
    <mergeCell ref="B15:W15"/>
    <mergeCell ref="B16:W16"/>
    <mergeCell ref="B17:W17"/>
    <mergeCell ref="B18:W18"/>
    <mergeCell ref="U6:V6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E563"/>
  <sheetViews>
    <sheetView view="pageBreakPreview" topLeftCell="A106" zoomScale="110" zoomScaleNormal="115" zoomScalePageLayoutView="110" workbookViewId="0">
      <selection activeCell="D52" sqref="D52"/>
    </sheetView>
  </sheetViews>
  <sheetFormatPr defaultColWidth="8.7109375" defaultRowHeight="15"/>
  <cols>
    <col min="1" max="1" width="4.42578125" customWidth="1"/>
    <col min="2" max="2" width="6.140625" style="270" customWidth="1"/>
    <col min="3" max="3" width="26.28515625" customWidth="1"/>
    <col min="4" max="4" width="32.42578125" customWidth="1"/>
    <col min="242" max="242" width="4.42578125" customWidth="1"/>
    <col min="243" max="243" width="6.140625" customWidth="1"/>
    <col min="244" max="244" width="5.85546875" customWidth="1"/>
    <col min="245" max="245" width="15.5703125" customWidth="1"/>
    <col min="247" max="247" width="8.85546875" customWidth="1"/>
    <col min="248" max="248" width="28.28515625" customWidth="1"/>
    <col min="498" max="498" width="4.42578125" customWidth="1"/>
    <col min="499" max="499" width="6.140625" customWidth="1"/>
    <col min="500" max="500" width="5.85546875" customWidth="1"/>
    <col min="501" max="501" width="15.5703125" customWidth="1"/>
    <col min="503" max="503" width="8.85546875" customWidth="1"/>
    <col min="504" max="504" width="28.28515625" customWidth="1"/>
    <col min="754" max="754" width="4.42578125" customWidth="1"/>
    <col min="755" max="755" width="6.140625" customWidth="1"/>
    <col min="756" max="756" width="5.85546875" customWidth="1"/>
    <col min="757" max="757" width="15.5703125" customWidth="1"/>
    <col min="759" max="759" width="8.85546875" customWidth="1"/>
    <col min="760" max="760" width="28.28515625" customWidth="1"/>
    <col min="1010" max="1010" width="4.42578125" customWidth="1"/>
    <col min="1011" max="1011" width="6.140625" customWidth="1"/>
    <col min="1012" max="1012" width="5.85546875" customWidth="1"/>
    <col min="1013" max="1013" width="15.5703125" customWidth="1"/>
    <col min="1015" max="1015" width="8.85546875" customWidth="1"/>
    <col min="1016" max="1016" width="28.28515625" customWidth="1"/>
    <col min="1266" max="1266" width="4.42578125" customWidth="1"/>
    <col min="1267" max="1267" width="6.140625" customWidth="1"/>
    <col min="1268" max="1268" width="5.85546875" customWidth="1"/>
    <col min="1269" max="1269" width="15.5703125" customWidth="1"/>
    <col min="1271" max="1271" width="8.85546875" customWidth="1"/>
    <col min="1272" max="1272" width="28.28515625" customWidth="1"/>
    <col min="1522" max="1522" width="4.42578125" customWidth="1"/>
    <col min="1523" max="1523" width="6.140625" customWidth="1"/>
    <col min="1524" max="1524" width="5.85546875" customWidth="1"/>
    <col min="1525" max="1525" width="15.5703125" customWidth="1"/>
    <col min="1527" max="1527" width="8.85546875" customWidth="1"/>
    <col min="1528" max="1528" width="28.28515625" customWidth="1"/>
    <col min="1778" max="1778" width="4.42578125" customWidth="1"/>
    <col min="1779" max="1779" width="6.140625" customWidth="1"/>
    <col min="1780" max="1780" width="5.85546875" customWidth="1"/>
    <col min="1781" max="1781" width="15.5703125" customWidth="1"/>
    <col min="1783" max="1783" width="8.85546875" customWidth="1"/>
    <col min="1784" max="1784" width="28.28515625" customWidth="1"/>
    <col min="2034" max="2034" width="4.42578125" customWidth="1"/>
    <col min="2035" max="2035" width="6.140625" customWidth="1"/>
    <col min="2036" max="2036" width="5.85546875" customWidth="1"/>
    <col min="2037" max="2037" width="15.5703125" customWidth="1"/>
    <col min="2039" max="2039" width="8.85546875" customWidth="1"/>
    <col min="2040" max="2040" width="28.28515625" customWidth="1"/>
    <col min="2290" max="2290" width="4.42578125" customWidth="1"/>
    <col min="2291" max="2291" width="6.140625" customWidth="1"/>
    <col min="2292" max="2292" width="5.85546875" customWidth="1"/>
    <col min="2293" max="2293" width="15.5703125" customWidth="1"/>
    <col min="2295" max="2295" width="8.85546875" customWidth="1"/>
    <col min="2296" max="2296" width="28.28515625" customWidth="1"/>
    <col min="2546" max="2546" width="4.42578125" customWidth="1"/>
    <col min="2547" max="2547" width="6.140625" customWidth="1"/>
    <col min="2548" max="2548" width="5.85546875" customWidth="1"/>
    <col min="2549" max="2549" width="15.5703125" customWidth="1"/>
    <col min="2551" max="2551" width="8.85546875" customWidth="1"/>
    <col min="2552" max="2552" width="28.28515625" customWidth="1"/>
    <col min="2802" max="2802" width="4.42578125" customWidth="1"/>
    <col min="2803" max="2803" width="6.140625" customWidth="1"/>
    <col min="2804" max="2804" width="5.85546875" customWidth="1"/>
    <col min="2805" max="2805" width="15.5703125" customWidth="1"/>
    <col min="2807" max="2807" width="8.85546875" customWidth="1"/>
    <col min="2808" max="2808" width="28.28515625" customWidth="1"/>
    <col min="3058" max="3058" width="4.42578125" customWidth="1"/>
    <col min="3059" max="3059" width="6.140625" customWidth="1"/>
    <col min="3060" max="3060" width="5.85546875" customWidth="1"/>
    <col min="3061" max="3061" width="15.5703125" customWidth="1"/>
    <col min="3063" max="3063" width="8.85546875" customWidth="1"/>
    <col min="3064" max="3064" width="28.28515625" customWidth="1"/>
    <col min="3314" max="3314" width="4.42578125" customWidth="1"/>
    <col min="3315" max="3315" width="6.140625" customWidth="1"/>
    <col min="3316" max="3316" width="5.85546875" customWidth="1"/>
    <col min="3317" max="3317" width="15.5703125" customWidth="1"/>
    <col min="3319" max="3319" width="8.85546875" customWidth="1"/>
    <col min="3320" max="3320" width="28.28515625" customWidth="1"/>
    <col min="3570" max="3570" width="4.42578125" customWidth="1"/>
    <col min="3571" max="3571" width="6.140625" customWidth="1"/>
    <col min="3572" max="3572" width="5.85546875" customWidth="1"/>
    <col min="3573" max="3573" width="15.5703125" customWidth="1"/>
    <col min="3575" max="3575" width="8.85546875" customWidth="1"/>
    <col min="3576" max="3576" width="28.28515625" customWidth="1"/>
    <col min="3826" max="3826" width="4.42578125" customWidth="1"/>
    <col min="3827" max="3827" width="6.140625" customWidth="1"/>
    <col min="3828" max="3828" width="5.85546875" customWidth="1"/>
    <col min="3829" max="3829" width="15.5703125" customWidth="1"/>
    <col min="3831" max="3831" width="8.85546875" customWidth="1"/>
    <col min="3832" max="3832" width="28.28515625" customWidth="1"/>
    <col min="4082" max="4082" width="4.42578125" customWidth="1"/>
    <col min="4083" max="4083" width="6.140625" customWidth="1"/>
    <col min="4084" max="4084" width="5.85546875" customWidth="1"/>
    <col min="4085" max="4085" width="15.5703125" customWidth="1"/>
    <col min="4087" max="4087" width="8.85546875" customWidth="1"/>
    <col min="4088" max="4088" width="28.28515625" customWidth="1"/>
    <col min="4338" max="4338" width="4.42578125" customWidth="1"/>
    <col min="4339" max="4339" width="6.140625" customWidth="1"/>
    <col min="4340" max="4340" width="5.85546875" customWidth="1"/>
    <col min="4341" max="4341" width="15.5703125" customWidth="1"/>
    <col min="4343" max="4343" width="8.85546875" customWidth="1"/>
    <col min="4344" max="4344" width="28.28515625" customWidth="1"/>
    <col min="4594" max="4594" width="4.42578125" customWidth="1"/>
    <col min="4595" max="4595" width="6.140625" customWidth="1"/>
    <col min="4596" max="4596" width="5.85546875" customWidth="1"/>
    <col min="4597" max="4597" width="15.5703125" customWidth="1"/>
    <col min="4599" max="4599" width="8.85546875" customWidth="1"/>
    <col min="4600" max="4600" width="28.28515625" customWidth="1"/>
    <col min="4850" max="4850" width="4.42578125" customWidth="1"/>
    <col min="4851" max="4851" width="6.140625" customWidth="1"/>
    <col min="4852" max="4852" width="5.85546875" customWidth="1"/>
    <col min="4853" max="4853" width="15.5703125" customWidth="1"/>
    <col min="4855" max="4855" width="8.85546875" customWidth="1"/>
    <col min="4856" max="4856" width="28.28515625" customWidth="1"/>
    <col min="5106" max="5106" width="4.42578125" customWidth="1"/>
    <col min="5107" max="5107" width="6.140625" customWidth="1"/>
    <col min="5108" max="5108" width="5.85546875" customWidth="1"/>
    <col min="5109" max="5109" width="15.5703125" customWidth="1"/>
    <col min="5111" max="5111" width="8.85546875" customWidth="1"/>
    <col min="5112" max="5112" width="28.28515625" customWidth="1"/>
    <col min="5362" max="5362" width="4.42578125" customWidth="1"/>
    <col min="5363" max="5363" width="6.140625" customWidth="1"/>
    <col min="5364" max="5364" width="5.85546875" customWidth="1"/>
    <col min="5365" max="5365" width="15.5703125" customWidth="1"/>
    <col min="5367" max="5367" width="8.85546875" customWidth="1"/>
    <col min="5368" max="5368" width="28.28515625" customWidth="1"/>
    <col min="5618" max="5618" width="4.42578125" customWidth="1"/>
    <col min="5619" max="5619" width="6.140625" customWidth="1"/>
    <col min="5620" max="5620" width="5.85546875" customWidth="1"/>
    <col min="5621" max="5621" width="15.5703125" customWidth="1"/>
    <col min="5623" max="5623" width="8.85546875" customWidth="1"/>
    <col min="5624" max="5624" width="28.28515625" customWidth="1"/>
    <col min="5874" max="5874" width="4.42578125" customWidth="1"/>
    <col min="5875" max="5875" width="6.140625" customWidth="1"/>
    <col min="5876" max="5876" width="5.85546875" customWidth="1"/>
    <col min="5877" max="5877" width="15.5703125" customWidth="1"/>
    <col min="5879" max="5879" width="8.85546875" customWidth="1"/>
    <col min="5880" max="5880" width="28.28515625" customWidth="1"/>
    <col min="6130" max="6130" width="4.42578125" customWidth="1"/>
    <col min="6131" max="6131" width="6.140625" customWidth="1"/>
    <col min="6132" max="6132" width="5.85546875" customWidth="1"/>
    <col min="6133" max="6133" width="15.5703125" customWidth="1"/>
    <col min="6135" max="6135" width="8.85546875" customWidth="1"/>
    <col min="6136" max="6136" width="28.28515625" customWidth="1"/>
    <col min="6386" max="6386" width="4.42578125" customWidth="1"/>
    <col min="6387" max="6387" width="6.140625" customWidth="1"/>
    <col min="6388" max="6388" width="5.85546875" customWidth="1"/>
    <col min="6389" max="6389" width="15.5703125" customWidth="1"/>
    <col min="6391" max="6391" width="8.85546875" customWidth="1"/>
    <col min="6392" max="6392" width="28.28515625" customWidth="1"/>
    <col min="6642" max="6642" width="4.42578125" customWidth="1"/>
    <col min="6643" max="6643" width="6.140625" customWidth="1"/>
    <col min="6644" max="6644" width="5.85546875" customWidth="1"/>
    <col min="6645" max="6645" width="15.5703125" customWidth="1"/>
    <col min="6647" max="6647" width="8.85546875" customWidth="1"/>
    <col min="6648" max="6648" width="28.28515625" customWidth="1"/>
    <col min="6898" max="6898" width="4.42578125" customWidth="1"/>
    <col min="6899" max="6899" width="6.140625" customWidth="1"/>
    <col min="6900" max="6900" width="5.85546875" customWidth="1"/>
    <col min="6901" max="6901" width="15.5703125" customWidth="1"/>
    <col min="6903" max="6903" width="8.85546875" customWidth="1"/>
    <col min="6904" max="6904" width="28.28515625" customWidth="1"/>
    <col min="7154" max="7154" width="4.42578125" customWidth="1"/>
    <col min="7155" max="7155" width="6.140625" customWidth="1"/>
    <col min="7156" max="7156" width="5.85546875" customWidth="1"/>
    <col min="7157" max="7157" width="15.5703125" customWidth="1"/>
    <col min="7159" max="7159" width="8.85546875" customWidth="1"/>
    <col min="7160" max="7160" width="28.28515625" customWidth="1"/>
    <col min="7410" max="7410" width="4.42578125" customWidth="1"/>
    <col min="7411" max="7411" width="6.140625" customWidth="1"/>
    <col min="7412" max="7412" width="5.85546875" customWidth="1"/>
    <col min="7413" max="7413" width="15.5703125" customWidth="1"/>
    <col min="7415" max="7415" width="8.85546875" customWidth="1"/>
    <col min="7416" max="7416" width="28.28515625" customWidth="1"/>
    <col min="7666" max="7666" width="4.42578125" customWidth="1"/>
    <col min="7667" max="7667" width="6.140625" customWidth="1"/>
    <col min="7668" max="7668" width="5.85546875" customWidth="1"/>
    <col min="7669" max="7669" width="15.5703125" customWidth="1"/>
    <col min="7671" max="7671" width="8.85546875" customWidth="1"/>
    <col min="7672" max="7672" width="28.28515625" customWidth="1"/>
    <col min="7922" max="7922" width="4.42578125" customWidth="1"/>
    <col min="7923" max="7923" width="6.140625" customWidth="1"/>
    <col min="7924" max="7924" width="5.85546875" customWidth="1"/>
    <col min="7925" max="7925" width="15.5703125" customWidth="1"/>
    <col min="7927" max="7927" width="8.85546875" customWidth="1"/>
    <col min="7928" max="7928" width="28.28515625" customWidth="1"/>
    <col min="8178" max="8178" width="4.42578125" customWidth="1"/>
    <col min="8179" max="8179" width="6.140625" customWidth="1"/>
    <col min="8180" max="8180" width="5.85546875" customWidth="1"/>
    <col min="8181" max="8181" width="15.5703125" customWidth="1"/>
    <col min="8183" max="8183" width="8.85546875" customWidth="1"/>
    <col min="8184" max="8184" width="28.28515625" customWidth="1"/>
    <col min="8434" max="8434" width="4.42578125" customWidth="1"/>
    <col min="8435" max="8435" width="6.140625" customWidth="1"/>
    <col min="8436" max="8436" width="5.85546875" customWidth="1"/>
    <col min="8437" max="8437" width="15.5703125" customWidth="1"/>
    <col min="8439" max="8439" width="8.85546875" customWidth="1"/>
    <col min="8440" max="8440" width="28.28515625" customWidth="1"/>
    <col min="8690" max="8690" width="4.42578125" customWidth="1"/>
    <col min="8691" max="8691" width="6.140625" customWidth="1"/>
    <col min="8692" max="8692" width="5.85546875" customWidth="1"/>
    <col min="8693" max="8693" width="15.5703125" customWidth="1"/>
    <col min="8695" max="8695" width="8.85546875" customWidth="1"/>
    <col min="8696" max="8696" width="28.28515625" customWidth="1"/>
    <col min="8946" max="8946" width="4.42578125" customWidth="1"/>
    <col min="8947" max="8947" width="6.140625" customWidth="1"/>
    <col min="8948" max="8948" width="5.85546875" customWidth="1"/>
    <col min="8949" max="8949" width="15.5703125" customWidth="1"/>
    <col min="8951" max="8951" width="8.85546875" customWidth="1"/>
    <col min="8952" max="8952" width="28.28515625" customWidth="1"/>
    <col min="9202" max="9202" width="4.42578125" customWidth="1"/>
    <col min="9203" max="9203" width="6.140625" customWidth="1"/>
    <col min="9204" max="9204" width="5.85546875" customWidth="1"/>
    <col min="9205" max="9205" width="15.5703125" customWidth="1"/>
    <col min="9207" max="9207" width="8.85546875" customWidth="1"/>
    <col min="9208" max="9208" width="28.28515625" customWidth="1"/>
    <col min="9458" max="9458" width="4.42578125" customWidth="1"/>
    <col min="9459" max="9459" width="6.140625" customWidth="1"/>
    <col min="9460" max="9460" width="5.85546875" customWidth="1"/>
    <col min="9461" max="9461" width="15.5703125" customWidth="1"/>
    <col min="9463" max="9463" width="8.85546875" customWidth="1"/>
    <col min="9464" max="9464" width="28.28515625" customWidth="1"/>
    <col min="9714" max="9714" width="4.42578125" customWidth="1"/>
    <col min="9715" max="9715" width="6.140625" customWidth="1"/>
    <col min="9716" max="9716" width="5.85546875" customWidth="1"/>
    <col min="9717" max="9717" width="15.5703125" customWidth="1"/>
    <col min="9719" max="9719" width="8.85546875" customWidth="1"/>
    <col min="9720" max="9720" width="28.28515625" customWidth="1"/>
    <col min="9970" max="9970" width="4.42578125" customWidth="1"/>
    <col min="9971" max="9971" width="6.140625" customWidth="1"/>
    <col min="9972" max="9972" width="5.85546875" customWidth="1"/>
    <col min="9973" max="9973" width="15.5703125" customWidth="1"/>
    <col min="9975" max="9975" width="8.85546875" customWidth="1"/>
    <col min="9976" max="9976" width="28.28515625" customWidth="1"/>
    <col min="10226" max="10226" width="4.42578125" customWidth="1"/>
    <col min="10227" max="10227" width="6.140625" customWidth="1"/>
    <col min="10228" max="10228" width="5.85546875" customWidth="1"/>
    <col min="10229" max="10229" width="15.5703125" customWidth="1"/>
    <col min="10231" max="10231" width="8.85546875" customWidth="1"/>
    <col min="10232" max="10232" width="28.28515625" customWidth="1"/>
    <col min="10482" max="10482" width="4.42578125" customWidth="1"/>
    <col min="10483" max="10483" width="6.140625" customWidth="1"/>
    <col min="10484" max="10484" width="5.85546875" customWidth="1"/>
    <col min="10485" max="10485" width="15.5703125" customWidth="1"/>
    <col min="10487" max="10487" width="8.85546875" customWidth="1"/>
    <col min="10488" max="10488" width="28.28515625" customWidth="1"/>
    <col min="10738" max="10738" width="4.42578125" customWidth="1"/>
    <col min="10739" max="10739" width="6.140625" customWidth="1"/>
    <col min="10740" max="10740" width="5.85546875" customWidth="1"/>
    <col min="10741" max="10741" width="15.5703125" customWidth="1"/>
    <col min="10743" max="10743" width="8.85546875" customWidth="1"/>
    <col min="10744" max="10744" width="28.28515625" customWidth="1"/>
    <col min="10994" max="10994" width="4.42578125" customWidth="1"/>
    <col min="10995" max="10995" width="6.140625" customWidth="1"/>
    <col min="10996" max="10996" width="5.85546875" customWidth="1"/>
    <col min="10997" max="10997" width="15.5703125" customWidth="1"/>
    <col min="10999" max="10999" width="8.85546875" customWidth="1"/>
    <col min="11000" max="11000" width="28.28515625" customWidth="1"/>
    <col min="11250" max="11250" width="4.42578125" customWidth="1"/>
    <col min="11251" max="11251" width="6.140625" customWidth="1"/>
    <col min="11252" max="11252" width="5.85546875" customWidth="1"/>
    <col min="11253" max="11253" width="15.5703125" customWidth="1"/>
    <col min="11255" max="11255" width="8.85546875" customWidth="1"/>
    <col min="11256" max="11256" width="28.28515625" customWidth="1"/>
    <col min="11506" max="11506" width="4.42578125" customWidth="1"/>
    <col min="11507" max="11507" width="6.140625" customWidth="1"/>
    <col min="11508" max="11508" width="5.85546875" customWidth="1"/>
    <col min="11509" max="11509" width="15.5703125" customWidth="1"/>
    <col min="11511" max="11511" width="8.85546875" customWidth="1"/>
    <col min="11512" max="11512" width="28.28515625" customWidth="1"/>
    <col min="11762" max="11762" width="4.42578125" customWidth="1"/>
    <col min="11763" max="11763" width="6.140625" customWidth="1"/>
    <col min="11764" max="11764" width="5.85546875" customWidth="1"/>
    <col min="11765" max="11765" width="15.5703125" customWidth="1"/>
    <col min="11767" max="11767" width="8.85546875" customWidth="1"/>
    <col min="11768" max="11768" width="28.28515625" customWidth="1"/>
    <col min="12018" max="12018" width="4.42578125" customWidth="1"/>
    <col min="12019" max="12019" width="6.140625" customWidth="1"/>
    <col min="12020" max="12020" width="5.85546875" customWidth="1"/>
    <col min="12021" max="12021" width="15.5703125" customWidth="1"/>
    <col min="12023" max="12023" width="8.85546875" customWidth="1"/>
    <col min="12024" max="12024" width="28.28515625" customWidth="1"/>
    <col min="12274" max="12274" width="4.42578125" customWidth="1"/>
    <col min="12275" max="12275" width="6.140625" customWidth="1"/>
    <col min="12276" max="12276" width="5.85546875" customWidth="1"/>
    <col min="12277" max="12277" width="15.5703125" customWidth="1"/>
    <col min="12279" max="12279" width="8.85546875" customWidth="1"/>
    <col min="12280" max="12280" width="28.28515625" customWidth="1"/>
    <col min="12530" max="12530" width="4.42578125" customWidth="1"/>
    <col min="12531" max="12531" width="6.140625" customWidth="1"/>
    <col min="12532" max="12532" width="5.85546875" customWidth="1"/>
    <col min="12533" max="12533" width="15.5703125" customWidth="1"/>
    <col min="12535" max="12535" width="8.85546875" customWidth="1"/>
    <col min="12536" max="12536" width="28.28515625" customWidth="1"/>
    <col min="12786" max="12786" width="4.42578125" customWidth="1"/>
    <col min="12787" max="12787" width="6.140625" customWidth="1"/>
    <col min="12788" max="12788" width="5.85546875" customWidth="1"/>
    <col min="12789" max="12789" width="15.5703125" customWidth="1"/>
    <col min="12791" max="12791" width="8.85546875" customWidth="1"/>
    <col min="12792" max="12792" width="28.28515625" customWidth="1"/>
    <col min="13042" max="13042" width="4.42578125" customWidth="1"/>
    <col min="13043" max="13043" width="6.140625" customWidth="1"/>
    <col min="13044" max="13044" width="5.85546875" customWidth="1"/>
    <col min="13045" max="13045" width="15.5703125" customWidth="1"/>
    <col min="13047" max="13047" width="8.85546875" customWidth="1"/>
    <col min="13048" max="13048" width="28.28515625" customWidth="1"/>
    <col min="13298" max="13298" width="4.42578125" customWidth="1"/>
    <col min="13299" max="13299" width="6.140625" customWidth="1"/>
    <col min="13300" max="13300" width="5.85546875" customWidth="1"/>
    <col min="13301" max="13301" width="15.5703125" customWidth="1"/>
    <col min="13303" max="13303" width="8.85546875" customWidth="1"/>
    <col min="13304" max="13304" width="28.28515625" customWidth="1"/>
    <col min="13554" max="13554" width="4.42578125" customWidth="1"/>
    <col min="13555" max="13555" width="6.140625" customWidth="1"/>
    <col min="13556" max="13556" width="5.85546875" customWidth="1"/>
    <col min="13557" max="13557" width="15.5703125" customWidth="1"/>
    <col min="13559" max="13559" width="8.85546875" customWidth="1"/>
    <col min="13560" max="13560" width="28.28515625" customWidth="1"/>
    <col min="13810" max="13810" width="4.42578125" customWidth="1"/>
    <col min="13811" max="13811" width="6.140625" customWidth="1"/>
    <col min="13812" max="13812" width="5.85546875" customWidth="1"/>
    <col min="13813" max="13813" width="15.5703125" customWidth="1"/>
    <col min="13815" max="13815" width="8.85546875" customWidth="1"/>
    <col min="13816" max="13816" width="28.28515625" customWidth="1"/>
    <col min="14066" max="14066" width="4.42578125" customWidth="1"/>
    <col min="14067" max="14067" width="6.140625" customWidth="1"/>
    <col min="14068" max="14068" width="5.85546875" customWidth="1"/>
    <col min="14069" max="14069" width="15.5703125" customWidth="1"/>
    <col min="14071" max="14071" width="8.85546875" customWidth="1"/>
    <col min="14072" max="14072" width="28.28515625" customWidth="1"/>
    <col min="14322" max="14322" width="4.42578125" customWidth="1"/>
    <col min="14323" max="14323" width="6.140625" customWidth="1"/>
    <col min="14324" max="14324" width="5.85546875" customWidth="1"/>
    <col min="14325" max="14325" width="15.5703125" customWidth="1"/>
    <col min="14327" max="14327" width="8.85546875" customWidth="1"/>
    <col min="14328" max="14328" width="28.28515625" customWidth="1"/>
    <col min="14578" max="14578" width="4.42578125" customWidth="1"/>
    <col min="14579" max="14579" width="6.140625" customWidth="1"/>
    <col min="14580" max="14580" width="5.85546875" customWidth="1"/>
    <col min="14581" max="14581" width="15.5703125" customWidth="1"/>
    <col min="14583" max="14583" width="8.85546875" customWidth="1"/>
    <col min="14584" max="14584" width="28.28515625" customWidth="1"/>
    <col min="14834" max="14834" width="4.42578125" customWidth="1"/>
    <col min="14835" max="14835" width="6.140625" customWidth="1"/>
    <col min="14836" max="14836" width="5.85546875" customWidth="1"/>
    <col min="14837" max="14837" width="15.5703125" customWidth="1"/>
    <col min="14839" max="14839" width="8.85546875" customWidth="1"/>
    <col min="14840" max="14840" width="28.28515625" customWidth="1"/>
    <col min="15090" max="15090" width="4.42578125" customWidth="1"/>
    <col min="15091" max="15091" width="6.140625" customWidth="1"/>
    <col min="15092" max="15092" width="5.85546875" customWidth="1"/>
    <col min="15093" max="15093" width="15.5703125" customWidth="1"/>
    <col min="15095" max="15095" width="8.85546875" customWidth="1"/>
    <col min="15096" max="15096" width="28.28515625" customWidth="1"/>
    <col min="15346" max="15346" width="4.42578125" customWidth="1"/>
    <col min="15347" max="15347" width="6.140625" customWidth="1"/>
    <col min="15348" max="15348" width="5.85546875" customWidth="1"/>
    <col min="15349" max="15349" width="15.5703125" customWidth="1"/>
    <col min="15351" max="15351" width="8.85546875" customWidth="1"/>
    <col min="15352" max="15352" width="28.28515625" customWidth="1"/>
    <col min="15602" max="15602" width="4.42578125" customWidth="1"/>
    <col min="15603" max="15603" width="6.140625" customWidth="1"/>
    <col min="15604" max="15604" width="5.85546875" customWidth="1"/>
    <col min="15605" max="15605" width="15.5703125" customWidth="1"/>
    <col min="15607" max="15607" width="8.85546875" customWidth="1"/>
    <col min="15608" max="15608" width="28.28515625" customWidth="1"/>
    <col min="15858" max="15858" width="4.42578125" customWidth="1"/>
    <col min="15859" max="15859" width="6.140625" customWidth="1"/>
    <col min="15860" max="15860" width="5.85546875" customWidth="1"/>
    <col min="15861" max="15861" width="15.5703125" customWidth="1"/>
    <col min="15863" max="15863" width="8.85546875" customWidth="1"/>
    <col min="15864" max="15864" width="28.28515625" customWidth="1"/>
    <col min="16114" max="16114" width="4.42578125" customWidth="1"/>
    <col min="16115" max="16115" width="6.140625" customWidth="1"/>
    <col min="16116" max="16116" width="5.85546875" customWidth="1"/>
    <col min="16117" max="16117" width="15.5703125" customWidth="1"/>
    <col min="16119" max="16119" width="8.85546875" customWidth="1"/>
    <col min="16120" max="16120" width="28.28515625" customWidth="1"/>
  </cols>
  <sheetData>
    <row r="1" spans="1:5" ht="37.5" customHeight="1">
      <c r="A1" s="675" t="s">
        <v>244</v>
      </c>
      <c r="B1" s="675"/>
      <c r="C1" s="675"/>
      <c r="D1" s="675"/>
      <c r="E1" s="675"/>
    </row>
    <row r="2" spans="1:5" ht="21">
      <c r="A2" s="271" t="s">
        <v>245</v>
      </c>
      <c r="B2" s="272"/>
      <c r="C2" s="273">
        <v>45568</v>
      </c>
    </row>
    <row r="3" spans="1:5" ht="21">
      <c r="A3" s="271" t="s">
        <v>191</v>
      </c>
      <c r="B3" s="78"/>
      <c r="C3" s="274" t="s">
        <v>246</v>
      </c>
    </row>
    <row r="4" spans="1:5">
      <c r="A4" s="275"/>
      <c r="B4" s="276"/>
      <c r="C4" s="276"/>
    </row>
    <row r="5" spans="1:5" ht="18.75" customHeight="1" thickBot="1">
      <c r="A5" s="672" t="s">
        <v>247</v>
      </c>
      <c r="B5" s="672"/>
      <c r="C5" s="672"/>
      <c r="D5" s="672"/>
      <c r="E5" s="672"/>
    </row>
    <row r="6" spans="1:5" ht="15.75" thickBot="1">
      <c r="A6" s="277" t="s">
        <v>105</v>
      </c>
      <c r="B6" s="278" t="s">
        <v>248</v>
      </c>
      <c r="C6" s="278" t="s">
        <v>249</v>
      </c>
      <c r="D6" s="278" t="s">
        <v>115</v>
      </c>
      <c r="E6" s="279" t="s">
        <v>250</v>
      </c>
    </row>
    <row r="7" spans="1:5" ht="15.75" thickTop="1">
      <c r="A7" s="280">
        <v>1</v>
      </c>
      <c r="B7" s="281">
        <v>69</v>
      </c>
      <c r="C7" s="281" t="s">
        <v>418</v>
      </c>
      <c r="D7" s="281" t="s">
        <v>419</v>
      </c>
      <c r="E7" s="462">
        <v>0.21458333333333332</v>
      </c>
    </row>
    <row r="8" spans="1:5">
      <c r="A8" s="283">
        <v>2</v>
      </c>
      <c r="B8" s="281">
        <v>64</v>
      </c>
      <c r="C8" s="281" t="s">
        <v>420</v>
      </c>
      <c r="D8" s="281" t="s">
        <v>421</v>
      </c>
      <c r="E8" s="462">
        <v>0.21666666666666667</v>
      </c>
    </row>
    <row r="9" spans="1:5">
      <c r="A9" s="283">
        <v>3</v>
      </c>
      <c r="B9" s="281">
        <v>62</v>
      </c>
      <c r="C9" s="281" t="s">
        <v>422</v>
      </c>
      <c r="D9" s="281" t="s">
        <v>421</v>
      </c>
      <c r="E9" s="462">
        <v>0.21805555555555556</v>
      </c>
    </row>
    <row r="10" spans="1:5">
      <c r="A10" s="283">
        <v>4</v>
      </c>
      <c r="B10" s="281">
        <v>55</v>
      </c>
      <c r="C10" s="281" t="s">
        <v>423</v>
      </c>
      <c r="D10" s="281" t="s">
        <v>424</v>
      </c>
      <c r="E10" s="462">
        <v>0.22569444444444445</v>
      </c>
    </row>
    <row r="11" spans="1:5">
      <c r="A11" s="283">
        <v>5</v>
      </c>
      <c r="B11" s="281">
        <v>63</v>
      </c>
      <c r="C11" s="281" t="s">
        <v>425</v>
      </c>
      <c r="D11" s="281" t="s">
        <v>421</v>
      </c>
      <c r="E11" s="462">
        <v>0.22569444444444445</v>
      </c>
    </row>
    <row r="12" spans="1:5">
      <c r="A12" s="283">
        <v>6</v>
      </c>
      <c r="B12" s="281">
        <v>53</v>
      </c>
      <c r="C12" s="281" t="s">
        <v>426</v>
      </c>
      <c r="D12" s="281" t="s">
        <v>427</v>
      </c>
      <c r="E12" s="462">
        <v>0.22708333333333333</v>
      </c>
    </row>
    <row r="13" spans="1:5">
      <c r="A13" s="283">
        <v>7</v>
      </c>
      <c r="B13" s="281">
        <v>68</v>
      </c>
      <c r="C13" s="281" t="s">
        <v>428</v>
      </c>
      <c r="D13" s="281" t="s">
        <v>421</v>
      </c>
      <c r="E13" s="462">
        <v>0.2298611111111111</v>
      </c>
    </row>
    <row r="14" spans="1:5">
      <c r="A14" s="283">
        <v>8</v>
      </c>
      <c r="B14" s="281">
        <v>57</v>
      </c>
      <c r="C14" s="281" t="s">
        <v>429</v>
      </c>
      <c r="D14" s="281" t="s">
        <v>424</v>
      </c>
      <c r="E14" s="462">
        <v>0.23125000000000001</v>
      </c>
    </row>
    <row r="15" spans="1:5">
      <c r="A15" s="283">
        <v>9</v>
      </c>
      <c r="B15" s="281">
        <v>56</v>
      </c>
      <c r="C15" s="281" t="s">
        <v>430</v>
      </c>
      <c r="D15" s="281" t="s">
        <v>424</v>
      </c>
      <c r="E15" s="462">
        <v>0.23402777777777778</v>
      </c>
    </row>
    <row r="16" spans="1:5">
      <c r="A16" s="283">
        <v>10</v>
      </c>
      <c r="B16" s="281">
        <v>70</v>
      </c>
      <c r="C16" s="281" t="s">
        <v>431</v>
      </c>
      <c r="D16" s="281" t="s">
        <v>419</v>
      </c>
      <c r="E16" s="462">
        <v>0.2361111111111111</v>
      </c>
    </row>
    <row r="17" spans="1:5">
      <c r="A17" s="283">
        <v>11</v>
      </c>
      <c r="B17" s="281">
        <v>50</v>
      </c>
      <c r="C17" s="281" t="s">
        <v>432</v>
      </c>
      <c r="D17" s="281" t="s">
        <v>427</v>
      </c>
      <c r="E17" s="462">
        <v>0.23749999999999999</v>
      </c>
    </row>
    <row r="18" spans="1:5">
      <c r="A18" s="283">
        <v>12</v>
      </c>
      <c r="B18" s="281">
        <v>71</v>
      </c>
      <c r="C18" s="281" t="s">
        <v>433</v>
      </c>
      <c r="D18" s="281" t="s">
        <v>419</v>
      </c>
      <c r="E18" s="462">
        <v>0.24374999999999999</v>
      </c>
    </row>
    <row r="19" spans="1:5">
      <c r="A19" s="283">
        <v>13</v>
      </c>
      <c r="B19" s="281">
        <v>61</v>
      </c>
      <c r="C19" s="281" t="s">
        <v>434</v>
      </c>
      <c r="D19" s="281" t="s">
        <v>421</v>
      </c>
      <c r="E19" s="462">
        <v>0.24513888888888888</v>
      </c>
    </row>
    <row r="20" spans="1:5">
      <c r="A20" s="283">
        <v>14</v>
      </c>
      <c r="B20" s="281">
        <v>72</v>
      </c>
      <c r="C20" s="281" t="s">
        <v>435</v>
      </c>
      <c r="D20" s="281" t="s">
        <v>419</v>
      </c>
      <c r="E20" s="462">
        <v>0.24930555555555556</v>
      </c>
    </row>
    <row r="21" spans="1:5">
      <c r="A21" s="283">
        <v>15</v>
      </c>
      <c r="B21" s="281">
        <v>67</v>
      </c>
      <c r="C21" s="281" t="s">
        <v>436</v>
      </c>
      <c r="D21" s="281" t="s">
        <v>421</v>
      </c>
      <c r="E21" s="462">
        <v>0.25</v>
      </c>
    </row>
    <row r="22" spans="1:5">
      <c r="A22" s="283">
        <v>16</v>
      </c>
      <c r="B22" s="281">
        <v>60</v>
      </c>
      <c r="C22" s="281" t="s">
        <v>437</v>
      </c>
      <c r="D22" s="281" t="s">
        <v>424</v>
      </c>
      <c r="E22" s="462">
        <v>0.25694444444444442</v>
      </c>
    </row>
    <row r="23" spans="1:5">
      <c r="A23" s="283">
        <v>17</v>
      </c>
      <c r="B23" s="281">
        <v>54</v>
      </c>
      <c r="C23" s="281" t="s">
        <v>438</v>
      </c>
      <c r="D23" s="281" t="s">
        <v>427</v>
      </c>
      <c r="E23" s="462">
        <v>0.26597222222222222</v>
      </c>
    </row>
    <row r="24" spans="1:5">
      <c r="A24" s="283">
        <v>18</v>
      </c>
      <c r="B24" s="281">
        <v>58</v>
      </c>
      <c r="C24" s="281" t="s">
        <v>439</v>
      </c>
      <c r="D24" s="281" t="s">
        <v>424</v>
      </c>
      <c r="E24" s="462">
        <v>0.26666666666666666</v>
      </c>
    </row>
    <row r="25" spans="1:5">
      <c r="A25" s="283">
        <v>19</v>
      </c>
      <c r="B25" s="281">
        <v>59</v>
      </c>
      <c r="C25" s="281" t="s">
        <v>440</v>
      </c>
      <c r="D25" s="281" t="s">
        <v>424</v>
      </c>
      <c r="E25" s="462">
        <v>0.26944444444444443</v>
      </c>
    </row>
    <row r="26" spans="1:5">
      <c r="A26" s="283">
        <v>20</v>
      </c>
      <c r="B26" s="281">
        <v>52</v>
      </c>
      <c r="C26" s="281" t="s">
        <v>441</v>
      </c>
      <c r="D26" s="281" t="s">
        <v>427</v>
      </c>
      <c r="E26" s="462">
        <v>0.27847222222222223</v>
      </c>
    </row>
    <row r="27" spans="1:5">
      <c r="A27" s="283">
        <v>21</v>
      </c>
      <c r="B27" s="281">
        <v>51</v>
      </c>
      <c r="C27" s="281" t="s">
        <v>442</v>
      </c>
      <c r="D27" s="281" t="s">
        <v>427</v>
      </c>
      <c r="E27" s="462">
        <v>0.28819444444444442</v>
      </c>
    </row>
    <row r="28" spans="1:5">
      <c r="A28" s="283">
        <v>22</v>
      </c>
      <c r="B28" s="281">
        <v>49</v>
      </c>
      <c r="C28" s="281" t="s">
        <v>443</v>
      </c>
      <c r="D28" s="281" t="s">
        <v>427</v>
      </c>
      <c r="E28" s="462">
        <v>0.33680555555555558</v>
      </c>
    </row>
    <row r="29" spans="1:5">
      <c r="A29" s="283">
        <v>23</v>
      </c>
      <c r="B29" s="281"/>
      <c r="C29" s="281"/>
      <c r="D29" s="281"/>
      <c r="E29" s="282"/>
    </row>
    <row r="30" spans="1:5">
      <c r="A30" s="283">
        <v>24</v>
      </c>
      <c r="B30" s="281"/>
      <c r="C30" s="281"/>
      <c r="D30" s="281"/>
      <c r="E30" s="284"/>
    </row>
    <row r="31" spans="1:5" ht="15.75" thickBot="1">
      <c r="A31" s="285">
        <v>25</v>
      </c>
      <c r="B31" s="286"/>
      <c r="C31" s="286"/>
      <c r="D31" s="286"/>
      <c r="E31" s="287"/>
    </row>
    <row r="32" spans="1:5" ht="15.75" customHeight="1">
      <c r="E32" s="288"/>
    </row>
    <row r="33" spans="1:5" ht="19.5" thickBot="1">
      <c r="A33" s="673" t="s">
        <v>251</v>
      </c>
      <c r="B33" s="673"/>
      <c r="C33" s="673"/>
      <c r="D33" s="673"/>
      <c r="E33" s="673"/>
    </row>
    <row r="34" spans="1:5" ht="19.5" thickBot="1">
      <c r="A34" s="289"/>
      <c r="B34" s="674" t="s">
        <v>106</v>
      </c>
      <c r="C34" s="674"/>
      <c r="D34" s="463" t="s">
        <v>252</v>
      </c>
      <c r="E34" s="464" t="s">
        <v>253</v>
      </c>
    </row>
    <row r="35" spans="1:5">
      <c r="A35" s="290">
        <v>1</v>
      </c>
      <c r="B35" s="281" t="s">
        <v>421</v>
      </c>
      <c r="C35" s="281"/>
      <c r="D35" s="281" t="s">
        <v>444</v>
      </c>
      <c r="E35" s="465">
        <v>17</v>
      </c>
    </row>
    <row r="36" spans="1:5">
      <c r="A36" s="291">
        <v>2</v>
      </c>
      <c r="B36" s="281" t="s">
        <v>419</v>
      </c>
      <c r="C36" s="281"/>
      <c r="D36" s="281" t="s">
        <v>445</v>
      </c>
      <c r="E36" s="465">
        <v>37</v>
      </c>
    </row>
    <row r="37" spans="1:5">
      <c r="A37" s="291">
        <v>3</v>
      </c>
      <c r="B37" s="281" t="s">
        <v>424</v>
      </c>
      <c r="C37" s="281"/>
      <c r="D37" s="281" t="s">
        <v>446</v>
      </c>
      <c r="E37" s="465">
        <v>37</v>
      </c>
    </row>
    <row r="38" spans="1:5" ht="15.75" thickBot="1">
      <c r="A38" s="292">
        <v>4</v>
      </c>
      <c r="B38" s="286" t="s">
        <v>427</v>
      </c>
      <c r="C38" s="286"/>
      <c r="D38" s="286" t="s">
        <v>447</v>
      </c>
      <c r="E38" s="466">
        <v>54</v>
      </c>
    </row>
    <row r="39" spans="1:5">
      <c r="A39" s="294"/>
      <c r="B39" s="295"/>
      <c r="C39" s="295"/>
      <c r="D39" s="294"/>
      <c r="E39" s="296"/>
    </row>
    <row r="40" spans="1:5" ht="18.75" customHeight="1" thickBot="1">
      <c r="A40" s="672" t="s">
        <v>254</v>
      </c>
      <c r="B40" s="672"/>
      <c r="C40" s="672"/>
      <c r="D40" s="672"/>
      <c r="E40" s="672"/>
    </row>
    <row r="41" spans="1:5" ht="15.75" thickBot="1">
      <c r="A41" s="277" t="s">
        <v>105</v>
      </c>
      <c r="B41" s="278" t="s">
        <v>248</v>
      </c>
      <c r="C41" s="278" t="s">
        <v>249</v>
      </c>
      <c r="D41" s="278" t="s">
        <v>115</v>
      </c>
      <c r="E41" s="279" t="s">
        <v>250</v>
      </c>
    </row>
    <row r="42" spans="1:5" ht="15.75" thickTop="1">
      <c r="A42" s="280">
        <v>1</v>
      </c>
      <c r="B42" s="281">
        <v>151</v>
      </c>
      <c r="C42" s="281" t="s">
        <v>448</v>
      </c>
      <c r="D42" s="281" t="s">
        <v>449</v>
      </c>
      <c r="E42" s="462">
        <v>0.20694444444444443</v>
      </c>
    </row>
    <row r="43" spans="1:5">
      <c r="A43" s="283">
        <v>2</v>
      </c>
      <c r="B43" s="281">
        <v>153</v>
      </c>
      <c r="C43" s="281" t="s">
        <v>450</v>
      </c>
      <c r="D43" s="281" t="s">
        <v>449</v>
      </c>
      <c r="E43" s="462">
        <v>0.21319444444444444</v>
      </c>
    </row>
    <row r="44" spans="1:5">
      <c r="A44" s="283">
        <v>3</v>
      </c>
      <c r="B44" s="281">
        <v>139</v>
      </c>
      <c r="C44" s="281" t="s">
        <v>451</v>
      </c>
      <c r="D44" s="281" t="s">
        <v>452</v>
      </c>
      <c r="E44" s="462">
        <v>0.21597222222222223</v>
      </c>
    </row>
    <row r="45" spans="1:5">
      <c r="A45" s="283">
        <v>4</v>
      </c>
      <c r="B45" s="281">
        <v>138</v>
      </c>
      <c r="C45" s="281" t="s">
        <v>453</v>
      </c>
      <c r="D45" s="281" t="s">
        <v>452</v>
      </c>
      <c r="E45" s="462">
        <v>0.21944444444444444</v>
      </c>
    </row>
    <row r="46" spans="1:5">
      <c r="A46" s="283">
        <v>5</v>
      </c>
      <c r="B46" s="281">
        <v>160</v>
      </c>
      <c r="C46" s="281" t="s">
        <v>454</v>
      </c>
      <c r="D46" s="281" t="s">
        <v>455</v>
      </c>
      <c r="E46" s="462">
        <v>0.22152777777777777</v>
      </c>
    </row>
    <row r="47" spans="1:5">
      <c r="A47" s="283">
        <v>6</v>
      </c>
      <c r="B47" s="281">
        <v>136</v>
      </c>
      <c r="C47" s="281" t="s">
        <v>456</v>
      </c>
      <c r="D47" s="281" t="s">
        <v>452</v>
      </c>
      <c r="E47" s="462">
        <v>0.22222222222222221</v>
      </c>
    </row>
    <row r="48" spans="1:5">
      <c r="A48" s="283">
        <v>7</v>
      </c>
      <c r="B48" s="281">
        <v>162</v>
      </c>
      <c r="C48" s="281" t="s">
        <v>457</v>
      </c>
      <c r="D48" s="281" t="s">
        <v>455</v>
      </c>
      <c r="E48" s="462">
        <v>0.22916666666666666</v>
      </c>
    </row>
    <row r="49" spans="1:5">
      <c r="A49" s="283">
        <v>8</v>
      </c>
      <c r="B49" s="281">
        <v>140</v>
      </c>
      <c r="C49" s="281" t="s">
        <v>458</v>
      </c>
      <c r="D49" s="281" t="s">
        <v>452</v>
      </c>
      <c r="E49" s="462">
        <v>0.23055555555555557</v>
      </c>
    </row>
    <row r="50" spans="1:5">
      <c r="A50" s="283">
        <v>9</v>
      </c>
      <c r="B50" s="281">
        <v>146</v>
      </c>
      <c r="C50" s="281" t="s">
        <v>459</v>
      </c>
      <c r="D50" s="281" t="s">
        <v>421</v>
      </c>
      <c r="E50" s="462">
        <v>0.23125000000000001</v>
      </c>
    </row>
    <row r="51" spans="1:5">
      <c r="A51" s="283">
        <v>10</v>
      </c>
      <c r="B51" s="281">
        <v>154</v>
      </c>
      <c r="C51" s="281" t="s">
        <v>460</v>
      </c>
      <c r="D51" s="281" t="s">
        <v>449</v>
      </c>
      <c r="E51" s="462">
        <v>0.23194444444444445</v>
      </c>
    </row>
    <row r="52" spans="1:5">
      <c r="A52" s="283">
        <v>11</v>
      </c>
      <c r="B52" s="281">
        <v>155</v>
      </c>
      <c r="C52" s="281" t="s">
        <v>461</v>
      </c>
      <c r="D52" s="281" t="s">
        <v>449</v>
      </c>
      <c r="E52" s="462">
        <v>0.2326388888888889</v>
      </c>
    </row>
    <row r="53" spans="1:5">
      <c r="A53" s="283">
        <v>12</v>
      </c>
      <c r="B53" s="281">
        <v>156</v>
      </c>
      <c r="C53" s="281" t="s">
        <v>462</v>
      </c>
      <c r="D53" s="281" t="s">
        <v>449</v>
      </c>
      <c r="E53" s="462">
        <v>0.23333333333333334</v>
      </c>
    </row>
    <row r="54" spans="1:5">
      <c r="A54" s="283">
        <v>13</v>
      </c>
      <c r="B54" s="281">
        <v>149</v>
      </c>
      <c r="C54" s="281" t="s">
        <v>463</v>
      </c>
      <c r="D54" s="281" t="s">
        <v>421</v>
      </c>
      <c r="E54" s="462">
        <v>0.23472222222222222</v>
      </c>
    </row>
    <row r="55" spans="1:5">
      <c r="A55" s="283">
        <v>14</v>
      </c>
      <c r="B55" s="281">
        <v>144</v>
      </c>
      <c r="C55" s="281" t="s">
        <v>464</v>
      </c>
      <c r="D55" s="281" t="s">
        <v>421</v>
      </c>
      <c r="E55" s="462">
        <v>0.23541666666666666</v>
      </c>
    </row>
    <row r="56" spans="1:5">
      <c r="A56" s="283">
        <v>15</v>
      </c>
      <c r="B56" s="281">
        <v>147</v>
      </c>
      <c r="C56" s="281" t="s">
        <v>465</v>
      </c>
      <c r="D56" s="281" t="s">
        <v>421</v>
      </c>
      <c r="E56" s="462">
        <v>0.23819444444444443</v>
      </c>
    </row>
    <row r="57" spans="1:5">
      <c r="A57" s="283">
        <v>16</v>
      </c>
      <c r="B57" s="281">
        <v>159</v>
      </c>
      <c r="C57" s="281" t="s">
        <v>466</v>
      </c>
      <c r="D57" s="281" t="s">
        <v>449</v>
      </c>
      <c r="E57" s="462">
        <v>0.24444444444444444</v>
      </c>
    </row>
    <row r="58" spans="1:5">
      <c r="A58" s="283">
        <v>17</v>
      </c>
      <c r="B58" s="281">
        <v>150</v>
      </c>
      <c r="C58" s="281" t="s">
        <v>467</v>
      </c>
      <c r="D58" s="281" t="s">
        <v>421</v>
      </c>
      <c r="E58" s="462">
        <v>0.25208333333333333</v>
      </c>
    </row>
    <row r="59" spans="1:5">
      <c r="A59" s="283">
        <v>18</v>
      </c>
      <c r="B59" s="281">
        <v>142</v>
      </c>
      <c r="C59" s="281" t="s">
        <v>468</v>
      </c>
      <c r="D59" s="281" t="s">
        <v>452</v>
      </c>
      <c r="E59" s="462">
        <v>0.25624999999999998</v>
      </c>
    </row>
    <row r="60" spans="1:5">
      <c r="A60" s="283">
        <v>19</v>
      </c>
      <c r="B60" s="281">
        <v>163</v>
      </c>
      <c r="C60" s="281" t="s">
        <v>469</v>
      </c>
      <c r="D60" s="281" t="s">
        <v>455</v>
      </c>
      <c r="E60" s="462">
        <v>0.25694444444444442</v>
      </c>
    </row>
    <row r="61" spans="1:5">
      <c r="A61" s="283">
        <v>20</v>
      </c>
      <c r="B61" s="281">
        <v>161</v>
      </c>
      <c r="C61" s="281" t="s">
        <v>470</v>
      </c>
      <c r="D61" s="281" t="s">
        <v>455</v>
      </c>
      <c r="E61" s="462">
        <v>0.25833333333333336</v>
      </c>
    </row>
    <row r="62" spans="1:5">
      <c r="A62" s="283">
        <v>21</v>
      </c>
      <c r="B62" s="281">
        <v>164</v>
      </c>
      <c r="C62" s="281" t="s">
        <v>471</v>
      </c>
      <c r="D62" s="281" t="s">
        <v>455</v>
      </c>
      <c r="E62" s="462">
        <v>0.27777777777777779</v>
      </c>
    </row>
    <row r="63" spans="1:5">
      <c r="A63" s="283">
        <v>22</v>
      </c>
      <c r="B63" s="281">
        <v>145</v>
      </c>
      <c r="C63" s="281" t="s">
        <v>472</v>
      </c>
      <c r="D63" s="281" t="s">
        <v>421</v>
      </c>
      <c r="E63" s="462" t="s">
        <v>473</v>
      </c>
    </row>
    <row r="64" spans="1:5">
      <c r="A64" s="283">
        <v>23</v>
      </c>
      <c r="B64" s="281"/>
      <c r="C64" s="281"/>
      <c r="D64" s="281"/>
      <c r="E64" s="282"/>
    </row>
    <row r="65" spans="1:5">
      <c r="A65" s="283">
        <v>24</v>
      </c>
      <c r="B65" s="281"/>
      <c r="C65" s="281"/>
      <c r="D65" s="281"/>
      <c r="E65" s="284"/>
    </row>
    <row r="66" spans="1:5" ht="15.75" thickBot="1">
      <c r="A66" s="285">
        <v>25</v>
      </c>
      <c r="B66" s="286"/>
      <c r="C66" s="286"/>
      <c r="D66" s="286"/>
      <c r="E66" s="287"/>
    </row>
    <row r="67" spans="1:5">
      <c r="E67" s="288"/>
    </row>
    <row r="68" spans="1:5" ht="19.5" thickBot="1">
      <c r="A68" s="673" t="s">
        <v>255</v>
      </c>
      <c r="B68" s="673"/>
      <c r="C68" s="673"/>
      <c r="D68" s="673"/>
      <c r="E68" s="673"/>
    </row>
    <row r="69" spans="1:5" ht="19.5" thickBot="1">
      <c r="A69" s="467"/>
      <c r="B69" s="674" t="s">
        <v>106</v>
      </c>
      <c r="C69" s="674"/>
      <c r="D69" s="463" t="s">
        <v>252</v>
      </c>
      <c r="E69" s="464" t="s">
        <v>253</v>
      </c>
    </row>
    <row r="70" spans="1:5">
      <c r="A70" s="468">
        <v>1</v>
      </c>
      <c r="B70" s="469" t="s">
        <v>452</v>
      </c>
      <c r="C70" s="469"/>
      <c r="D70" s="469" t="s">
        <v>474</v>
      </c>
      <c r="E70" s="470">
        <v>21</v>
      </c>
    </row>
    <row r="71" spans="1:5">
      <c r="A71" s="291">
        <v>2</v>
      </c>
      <c r="B71" s="281" t="s">
        <v>449</v>
      </c>
      <c r="C71" s="281"/>
      <c r="D71" s="281" t="s">
        <v>475</v>
      </c>
      <c r="E71" s="471">
        <v>24</v>
      </c>
    </row>
    <row r="72" spans="1:5">
      <c r="A72" s="291">
        <v>3</v>
      </c>
      <c r="B72" s="281" t="s">
        <v>421</v>
      </c>
      <c r="C72" s="281"/>
      <c r="D72" s="281" t="s">
        <v>476</v>
      </c>
      <c r="E72" s="465">
        <v>51</v>
      </c>
    </row>
    <row r="73" spans="1:5" ht="15.75" thickBot="1">
      <c r="A73" s="292">
        <v>4</v>
      </c>
      <c r="B73" s="286" t="s">
        <v>455</v>
      </c>
      <c r="C73" s="286"/>
      <c r="D73" s="286" t="s">
        <v>477</v>
      </c>
      <c r="E73" s="466">
        <v>51</v>
      </c>
    </row>
    <row r="74" spans="1:5" ht="15.75" customHeight="1">
      <c r="A74" s="297"/>
      <c r="D74" s="297"/>
      <c r="E74" s="298"/>
    </row>
    <row r="75" spans="1:5" ht="18.75" customHeight="1" thickBot="1">
      <c r="A75" s="672" t="s">
        <v>256</v>
      </c>
      <c r="B75" s="672"/>
      <c r="C75" s="672"/>
      <c r="D75" s="672"/>
      <c r="E75" s="672"/>
    </row>
    <row r="76" spans="1:5" ht="15.75" thickBot="1">
      <c r="A76" s="277" t="s">
        <v>105</v>
      </c>
      <c r="B76" s="278" t="s">
        <v>248</v>
      </c>
      <c r="C76" s="278" t="s">
        <v>249</v>
      </c>
      <c r="D76" s="278" t="s">
        <v>115</v>
      </c>
      <c r="E76" s="279" t="s">
        <v>250</v>
      </c>
    </row>
    <row r="77" spans="1:5" ht="15.75" thickTop="1">
      <c r="A77" s="280">
        <v>1</v>
      </c>
      <c r="B77" s="281">
        <v>13</v>
      </c>
      <c r="C77" s="281" t="s">
        <v>478</v>
      </c>
      <c r="D77" s="281" t="s">
        <v>479</v>
      </c>
      <c r="E77" s="462">
        <v>0.46388888888888891</v>
      </c>
    </row>
    <row r="78" spans="1:5">
      <c r="A78" s="283">
        <v>2</v>
      </c>
      <c r="B78" s="281">
        <v>18</v>
      </c>
      <c r="C78" s="281" t="s">
        <v>480</v>
      </c>
      <c r="D78" s="281" t="s">
        <v>479</v>
      </c>
      <c r="E78" s="462">
        <v>0.46458333333333335</v>
      </c>
    </row>
    <row r="79" spans="1:5">
      <c r="A79" s="283">
        <v>3</v>
      </c>
      <c r="B79" s="281">
        <v>17</v>
      </c>
      <c r="C79" s="281" t="s">
        <v>481</v>
      </c>
      <c r="D79" s="281" t="s">
        <v>479</v>
      </c>
      <c r="E79" s="462">
        <v>0.47013888888888888</v>
      </c>
    </row>
    <row r="80" spans="1:5">
      <c r="A80" s="283">
        <v>4</v>
      </c>
      <c r="B80" s="281">
        <v>14</v>
      </c>
      <c r="C80" s="281" t="s">
        <v>482</v>
      </c>
      <c r="D80" s="281" t="s">
        <v>479</v>
      </c>
      <c r="E80" s="462">
        <v>0.4861111111111111</v>
      </c>
    </row>
    <row r="81" spans="1:5">
      <c r="A81" s="283">
        <v>5</v>
      </c>
      <c r="B81" s="281">
        <v>24</v>
      </c>
      <c r="C81" s="281" t="s">
        <v>483</v>
      </c>
      <c r="D81" s="281" t="s">
        <v>484</v>
      </c>
      <c r="E81" s="462">
        <v>0.48888888888888887</v>
      </c>
    </row>
    <row r="82" spans="1:5">
      <c r="A82" s="283">
        <v>6</v>
      </c>
      <c r="B82" s="281">
        <v>7</v>
      </c>
      <c r="C82" s="281" t="s">
        <v>485</v>
      </c>
      <c r="D82" s="281" t="s">
        <v>486</v>
      </c>
      <c r="E82" s="462">
        <v>0.49861111111111112</v>
      </c>
    </row>
    <row r="83" spans="1:5">
      <c r="A83" s="283">
        <v>7</v>
      </c>
      <c r="B83" s="281">
        <v>8</v>
      </c>
      <c r="C83" s="281" t="s">
        <v>487</v>
      </c>
      <c r="D83" s="281" t="s">
        <v>486</v>
      </c>
      <c r="E83" s="462">
        <v>0.49930555555555556</v>
      </c>
    </row>
    <row r="84" spans="1:5">
      <c r="A84" s="283">
        <v>8</v>
      </c>
      <c r="B84" s="281">
        <v>9</v>
      </c>
      <c r="C84" s="281" t="s">
        <v>488</v>
      </c>
      <c r="D84" s="281" t="s">
        <v>486</v>
      </c>
      <c r="E84" s="462">
        <v>0.49930555555555556</v>
      </c>
    </row>
    <row r="85" spans="1:5">
      <c r="A85" s="283">
        <v>9</v>
      </c>
      <c r="B85" s="281">
        <v>20</v>
      </c>
      <c r="C85" s="281" t="s">
        <v>489</v>
      </c>
      <c r="D85" s="281" t="s">
        <v>484</v>
      </c>
      <c r="E85" s="462">
        <v>0.50972222222222219</v>
      </c>
    </row>
    <row r="86" spans="1:5">
      <c r="A86" s="283">
        <v>10</v>
      </c>
      <c r="B86" s="281">
        <v>15</v>
      </c>
      <c r="C86" s="281" t="s">
        <v>490</v>
      </c>
      <c r="D86" s="281" t="s">
        <v>479</v>
      </c>
      <c r="E86" s="462">
        <v>0.51111111111111107</v>
      </c>
    </row>
    <row r="87" spans="1:5">
      <c r="A87" s="283">
        <v>11</v>
      </c>
      <c r="B87" s="281">
        <v>4</v>
      </c>
      <c r="C87" s="281" t="s">
        <v>491</v>
      </c>
      <c r="D87" s="281" t="s">
        <v>492</v>
      </c>
      <c r="E87" s="462">
        <v>0.52083333333333337</v>
      </c>
    </row>
    <row r="88" spans="1:5">
      <c r="A88" s="283">
        <v>12</v>
      </c>
      <c r="B88" s="281">
        <v>19</v>
      </c>
      <c r="C88" s="281" t="s">
        <v>493</v>
      </c>
      <c r="D88" s="281" t="s">
        <v>484</v>
      </c>
      <c r="E88" s="462">
        <v>0.52222222222222225</v>
      </c>
    </row>
    <row r="89" spans="1:5">
      <c r="A89" s="283">
        <v>13</v>
      </c>
      <c r="B89" s="281">
        <v>12</v>
      </c>
      <c r="C89" s="281" t="s">
        <v>494</v>
      </c>
      <c r="D89" s="281" t="s">
        <v>486</v>
      </c>
      <c r="E89" s="462">
        <v>0.52569444444444446</v>
      </c>
    </row>
    <row r="90" spans="1:5">
      <c r="A90" s="283">
        <v>14</v>
      </c>
      <c r="B90" s="281">
        <v>22</v>
      </c>
      <c r="C90" s="281" t="s">
        <v>495</v>
      </c>
      <c r="D90" s="281" t="s">
        <v>484</v>
      </c>
      <c r="E90" s="462">
        <v>0.52777777777777779</v>
      </c>
    </row>
    <row r="91" spans="1:5">
      <c r="A91" s="283">
        <v>15</v>
      </c>
      <c r="B91" s="281">
        <v>16</v>
      </c>
      <c r="C91" s="281" t="s">
        <v>496</v>
      </c>
      <c r="D91" s="281" t="s">
        <v>479</v>
      </c>
      <c r="E91" s="462">
        <v>0.53541666666666665</v>
      </c>
    </row>
    <row r="92" spans="1:5">
      <c r="A92" s="283">
        <v>16</v>
      </c>
      <c r="B92" s="281">
        <v>2</v>
      </c>
      <c r="C92" s="281" t="s">
        <v>497</v>
      </c>
      <c r="D92" s="281" t="s">
        <v>492</v>
      </c>
      <c r="E92" s="462">
        <v>0.53611111111111109</v>
      </c>
    </row>
    <row r="93" spans="1:5">
      <c r="A93" s="283">
        <v>17</v>
      </c>
      <c r="B93" s="281">
        <v>6</v>
      </c>
      <c r="C93" s="281" t="s">
        <v>498</v>
      </c>
      <c r="D93" s="281" t="s">
        <v>492</v>
      </c>
      <c r="E93" s="462">
        <v>0.55902777777777779</v>
      </c>
    </row>
    <row r="94" spans="1:5">
      <c r="A94" s="283">
        <v>18</v>
      </c>
      <c r="B94" s="281">
        <v>1</v>
      </c>
      <c r="C94" s="281" t="s">
        <v>499</v>
      </c>
      <c r="D94" s="281" t="s">
        <v>492</v>
      </c>
      <c r="E94" s="462">
        <v>0.56041666666666667</v>
      </c>
    </row>
    <row r="95" spans="1:5">
      <c r="A95" s="283">
        <v>19</v>
      </c>
      <c r="B95" s="281">
        <v>21</v>
      </c>
      <c r="C95" s="281" t="s">
        <v>500</v>
      </c>
      <c r="D95" s="281" t="s">
        <v>484</v>
      </c>
      <c r="E95" s="462">
        <v>0.5625</v>
      </c>
    </row>
    <row r="96" spans="1:5">
      <c r="A96" s="283">
        <v>20</v>
      </c>
      <c r="B96" s="281">
        <v>25</v>
      </c>
      <c r="C96" s="281" t="s">
        <v>501</v>
      </c>
      <c r="D96" s="281" t="s">
        <v>484</v>
      </c>
      <c r="E96" s="462">
        <v>0.56666666666666665</v>
      </c>
    </row>
    <row r="97" spans="1:5">
      <c r="A97" s="283">
        <v>21</v>
      </c>
      <c r="B97" s="281">
        <v>5</v>
      </c>
      <c r="C97" s="281" t="s">
        <v>502</v>
      </c>
      <c r="D97" s="281" t="s">
        <v>492</v>
      </c>
      <c r="E97" s="462">
        <v>0.58750000000000002</v>
      </c>
    </row>
    <row r="98" spans="1:5">
      <c r="A98" s="283">
        <v>22</v>
      </c>
      <c r="B98" s="281">
        <v>3</v>
      </c>
      <c r="C98" s="281" t="s">
        <v>503</v>
      </c>
      <c r="D98" s="281" t="s">
        <v>492</v>
      </c>
      <c r="E98" s="462">
        <v>0.58819444444444446</v>
      </c>
    </row>
    <row r="99" spans="1:5">
      <c r="A99" s="283">
        <v>23</v>
      </c>
      <c r="B99" s="281">
        <v>11</v>
      </c>
      <c r="C99" s="281" t="s">
        <v>504</v>
      </c>
      <c r="D99" s="281" t="s">
        <v>486</v>
      </c>
      <c r="E99" s="462">
        <v>0.59027777777777779</v>
      </c>
    </row>
    <row r="100" spans="1:5">
      <c r="A100" s="283">
        <v>24</v>
      </c>
      <c r="B100" s="281"/>
      <c r="C100" s="281"/>
      <c r="D100" s="281"/>
      <c r="E100" s="284"/>
    </row>
    <row r="101" spans="1:5" ht="15.75" thickBot="1">
      <c r="A101" s="285">
        <v>25</v>
      </c>
      <c r="B101" s="286"/>
      <c r="C101" s="286"/>
      <c r="D101" s="286"/>
      <c r="E101" s="287"/>
    </row>
    <row r="102" spans="1:5" ht="15.75" customHeight="1">
      <c r="E102" s="288"/>
    </row>
    <row r="103" spans="1:5" ht="19.5" thickBot="1">
      <c r="A103" s="673" t="s">
        <v>257</v>
      </c>
      <c r="B103" s="673"/>
      <c r="C103" s="673"/>
      <c r="D103" s="673"/>
      <c r="E103" s="673"/>
    </row>
    <row r="104" spans="1:5" ht="19.5" thickBot="1">
      <c r="A104" s="467"/>
      <c r="B104" s="674" t="s">
        <v>106</v>
      </c>
      <c r="C104" s="674"/>
      <c r="D104" s="463" t="s">
        <v>252</v>
      </c>
      <c r="E104" s="464" t="s">
        <v>253</v>
      </c>
    </row>
    <row r="105" spans="1:5">
      <c r="A105" s="468">
        <v>1</v>
      </c>
      <c r="B105" s="469" t="s">
        <v>479</v>
      </c>
      <c r="C105" s="469"/>
      <c r="D105" s="469" t="s">
        <v>505</v>
      </c>
      <c r="E105" s="470">
        <v>10</v>
      </c>
    </row>
    <row r="106" spans="1:5">
      <c r="A106" s="291">
        <v>2</v>
      </c>
      <c r="B106" s="281" t="s">
        <v>506</v>
      </c>
      <c r="C106" s="281"/>
      <c r="D106" s="281" t="s">
        <v>507</v>
      </c>
      <c r="E106" s="465">
        <v>34</v>
      </c>
    </row>
    <row r="107" spans="1:5">
      <c r="A107" s="291">
        <v>3</v>
      </c>
      <c r="B107" s="281" t="s">
        <v>484</v>
      </c>
      <c r="C107" s="281"/>
      <c r="D107" s="281" t="s">
        <v>508</v>
      </c>
      <c r="E107" s="465">
        <v>40</v>
      </c>
    </row>
    <row r="108" spans="1:5" ht="15.75" thickBot="1">
      <c r="A108" s="292">
        <v>4</v>
      </c>
      <c r="B108" s="286" t="s">
        <v>492</v>
      </c>
      <c r="C108" s="286"/>
      <c r="D108" s="286" t="s">
        <v>509</v>
      </c>
      <c r="E108" s="472">
        <v>62</v>
      </c>
    </row>
    <row r="109" spans="1:5">
      <c r="A109" s="294"/>
      <c r="B109" s="295"/>
      <c r="C109" s="295"/>
      <c r="D109" s="294"/>
      <c r="E109" s="296"/>
    </row>
    <row r="110" spans="1:5" ht="18.75" customHeight="1" thickBot="1">
      <c r="A110" s="672" t="s">
        <v>258</v>
      </c>
      <c r="B110" s="672"/>
      <c r="C110" s="672"/>
      <c r="D110" s="672"/>
      <c r="E110" s="672"/>
    </row>
    <row r="111" spans="1:5" ht="15.75" thickBot="1">
      <c r="A111" s="277" t="s">
        <v>105</v>
      </c>
      <c r="B111" s="278" t="s">
        <v>248</v>
      </c>
      <c r="C111" s="278" t="s">
        <v>249</v>
      </c>
      <c r="D111" s="278" t="s">
        <v>115</v>
      </c>
      <c r="E111" s="279" t="s">
        <v>250</v>
      </c>
    </row>
    <row r="112" spans="1:5" ht="15.75" thickTop="1">
      <c r="A112" s="280">
        <v>1</v>
      </c>
      <c r="B112" s="281">
        <v>82</v>
      </c>
      <c r="C112" s="281" t="s">
        <v>510</v>
      </c>
      <c r="D112" s="281" t="s">
        <v>511</v>
      </c>
      <c r="E112" s="462">
        <v>0.19305555555555556</v>
      </c>
    </row>
    <row r="113" spans="1:5">
      <c r="A113" s="283">
        <v>2</v>
      </c>
      <c r="B113" s="281">
        <v>92</v>
      </c>
      <c r="C113" s="281" t="s">
        <v>512</v>
      </c>
      <c r="D113" s="281" t="s">
        <v>421</v>
      </c>
      <c r="E113" s="462">
        <v>0.2</v>
      </c>
    </row>
    <row r="114" spans="1:5">
      <c r="A114" s="283">
        <v>3</v>
      </c>
      <c r="B114" s="281">
        <v>88</v>
      </c>
      <c r="C114" s="281" t="s">
        <v>513</v>
      </c>
      <c r="D114" s="281" t="s">
        <v>421</v>
      </c>
      <c r="E114" s="462">
        <v>0.20555555555555555</v>
      </c>
    </row>
    <row r="115" spans="1:5">
      <c r="A115" s="283">
        <v>4</v>
      </c>
      <c r="B115" s="281">
        <v>108</v>
      </c>
      <c r="C115" s="281" t="s">
        <v>514</v>
      </c>
      <c r="D115" s="281" t="s">
        <v>419</v>
      </c>
      <c r="E115" s="462">
        <v>0.20624999999999999</v>
      </c>
    </row>
    <row r="116" spans="1:5">
      <c r="A116" s="283">
        <v>5</v>
      </c>
      <c r="B116" s="281">
        <v>85</v>
      </c>
      <c r="C116" s="281" t="s">
        <v>515</v>
      </c>
      <c r="D116" s="281" t="s">
        <v>511</v>
      </c>
      <c r="E116" s="462">
        <v>0.20972222222222223</v>
      </c>
    </row>
    <row r="117" spans="1:5">
      <c r="A117" s="283">
        <v>6</v>
      </c>
      <c r="B117" s="281">
        <v>77</v>
      </c>
      <c r="C117" s="281" t="s">
        <v>516</v>
      </c>
      <c r="D117" s="281" t="s">
        <v>517</v>
      </c>
      <c r="E117" s="462">
        <v>0.21111111111111111</v>
      </c>
    </row>
    <row r="118" spans="1:5">
      <c r="A118" s="283">
        <v>7</v>
      </c>
      <c r="B118" s="281">
        <v>84</v>
      </c>
      <c r="C118" s="281" t="s">
        <v>518</v>
      </c>
      <c r="D118" s="281" t="s">
        <v>511</v>
      </c>
      <c r="E118" s="462">
        <v>0.21180555555555555</v>
      </c>
    </row>
    <row r="119" spans="1:5">
      <c r="A119" s="283">
        <v>8</v>
      </c>
      <c r="B119" s="281">
        <v>83</v>
      </c>
      <c r="C119" s="281" t="s">
        <v>519</v>
      </c>
      <c r="D119" s="281" t="s">
        <v>511</v>
      </c>
      <c r="E119" s="462">
        <v>0.21249999999999999</v>
      </c>
    </row>
    <row r="120" spans="1:5">
      <c r="A120" s="283">
        <v>9</v>
      </c>
      <c r="B120" s="281">
        <v>76</v>
      </c>
      <c r="C120" s="281" t="s">
        <v>520</v>
      </c>
      <c r="D120" s="281" t="s">
        <v>521</v>
      </c>
      <c r="E120" s="462">
        <v>0.21249999999999999</v>
      </c>
    </row>
    <row r="121" spans="1:5">
      <c r="A121" s="283">
        <v>10</v>
      </c>
      <c r="B121" s="281">
        <v>131</v>
      </c>
      <c r="C121" s="281" t="s">
        <v>522</v>
      </c>
      <c r="D121" s="281" t="s">
        <v>419</v>
      </c>
      <c r="E121" s="462">
        <v>0.21249999999999999</v>
      </c>
    </row>
    <row r="122" spans="1:5">
      <c r="A122" s="283">
        <v>11</v>
      </c>
      <c r="B122" s="281">
        <v>75</v>
      </c>
      <c r="C122" s="281" t="s">
        <v>523</v>
      </c>
      <c r="D122" s="281" t="s">
        <v>524</v>
      </c>
      <c r="E122" s="462">
        <v>0.21319444444444444</v>
      </c>
    </row>
    <row r="123" spans="1:5">
      <c r="A123" s="283">
        <v>12</v>
      </c>
      <c r="B123" s="281">
        <v>78</v>
      </c>
      <c r="C123" s="281" t="s">
        <v>525</v>
      </c>
      <c r="D123" s="281" t="s">
        <v>526</v>
      </c>
      <c r="E123" s="462">
        <v>0.21319444444444444</v>
      </c>
    </row>
    <row r="124" spans="1:5">
      <c r="A124" s="283">
        <v>13</v>
      </c>
      <c r="B124" s="281">
        <v>130</v>
      </c>
      <c r="C124" s="281" t="s">
        <v>527</v>
      </c>
      <c r="D124" s="281" t="s">
        <v>419</v>
      </c>
      <c r="E124" s="462">
        <v>0.21388888888888888</v>
      </c>
    </row>
    <row r="125" spans="1:5">
      <c r="A125" s="283">
        <v>14</v>
      </c>
      <c r="B125" s="281">
        <v>129</v>
      </c>
      <c r="C125" s="281" t="s">
        <v>528</v>
      </c>
      <c r="D125" s="281" t="s">
        <v>419</v>
      </c>
      <c r="E125" s="462">
        <v>0.21388888888888888</v>
      </c>
    </row>
    <row r="126" spans="1:5">
      <c r="A126" s="283">
        <v>15</v>
      </c>
      <c r="B126" s="281">
        <v>107</v>
      </c>
      <c r="C126" s="281" t="s">
        <v>529</v>
      </c>
      <c r="D126" s="281" t="s">
        <v>419</v>
      </c>
      <c r="E126" s="462">
        <v>0.21388888888888888</v>
      </c>
    </row>
    <row r="127" spans="1:5">
      <c r="A127" s="283">
        <v>16</v>
      </c>
      <c r="B127" s="281">
        <v>100</v>
      </c>
      <c r="C127" s="281" t="s">
        <v>530</v>
      </c>
      <c r="D127" s="281" t="s">
        <v>421</v>
      </c>
      <c r="E127" s="462">
        <v>0.21458333333333332</v>
      </c>
    </row>
    <row r="128" spans="1:5">
      <c r="A128" s="283">
        <v>17</v>
      </c>
      <c r="B128" s="281">
        <v>79</v>
      </c>
      <c r="C128" s="281" t="s">
        <v>531</v>
      </c>
      <c r="D128" s="281" t="s">
        <v>532</v>
      </c>
      <c r="E128" s="462">
        <v>0.21597222222222223</v>
      </c>
    </row>
    <row r="129" spans="1:5">
      <c r="A129" s="283">
        <v>18</v>
      </c>
      <c r="B129" s="281">
        <v>86</v>
      </c>
      <c r="C129" s="281" t="s">
        <v>533</v>
      </c>
      <c r="D129" s="281" t="s">
        <v>511</v>
      </c>
      <c r="E129" s="462">
        <v>0.21875</v>
      </c>
    </row>
    <row r="130" spans="1:5">
      <c r="A130" s="283">
        <v>19</v>
      </c>
      <c r="B130" s="281">
        <v>89</v>
      </c>
      <c r="C130" s="281" t="s">
        <v>534</v>
      </c>
      <c r="D130" s="281" t="s">
        <v>421</v>
      </c>
      <c r="E130" s="462">
        <v>0.22152777777777777</v>
      </c>
    </row>
    <row r="131" spans="1:5">
      <c r="A131" s="283">
        <v>20</v>
      </c>
      <c r="B131" s="281">
        <v>115</v>
      </c>
      <c r="C131" s="281" t="s">
        <v>535</v>
      </c>
      <c r="D131" s="281" t="s">
        <v>419</v>
      </c>
      <c r="E131" s="462">
        <v>0.22430555555555556</v>
      </c>
    </row>
    <row r="132" spans="1:5">
      <c r="A132" s="283">
        <v>21</v>
      </c>
      <c r="B132" s="281">
        <v>99</v>
      </c>
      <c r="C132" s="281" t="s">
        <v>536</v>
      </c>
      <c r="D132" s="281" t="s">
        <v>421</v>
      </c>
      <c r="E132" s="462">
        <v>0.22500000000000001</v>
      </c>
    </row>
    <row r="133" spans="1:5">
      <c r="A133" s="283">
        <v>22</v>
      </c>
      <c r="B133" s="281">
        <v>87</v>
      </c>
      <c r="C133" s="281" t="s">
        <v>537</v>
      </c>
      <c r="D133" s="281" t="s">
        <v>511</v>
      </c>
      <c r="E133" s="462">
        <v>0.22708333333333333</v>
      </c>
    </row>
    <row r="134" spans="1:5">
      <c r="A134" s="283">
        <v>23</v>
      </c>
      <c r="B134" s="281">
        <v>91</v>
      </c>
      <c r="C134" s="281" t="s">
        <v>538</v>
      </c>
      <c r="D134" s="281" t="s">
        <v>421</v>
      </c>
      <c r="E134" s="462">
        <v>0.23125000000000001</v>
      </c>
    </row>
    <row r="135" spans="1:5">
      <c r="A135" s="283">
        <v>24</v>
      </c>
      <c r="B135" s="281"/>
      <c r="C135" s="281"/>
      <c r="D135" s="281"/>
      <c r="E135" s="284"/>
    </row>
    <row r="136" spans="1:5" ht="15.75" thickBot="1">
      <c r="A136" s="285">
        <v>25</v>
      </c>
      <c r="B136" s="286"/>
      <c r="C136" s="286"/>
      <c r="D136" s="286"/>
      <c r="E136" s="287"/>
    </row>
    <row r="137" spans="1:5" ht="15.75" customHeight="1">
      <c r="E137" s="288"/>
    </row>
    <row r="138" spans="1:5" ht="19.5" thickBot="1">
      <c r="A138" s="673" t="s">
        <v>259</v>
      </c>
      <c r="B138" s="673"/>
      <c r="C138" s="673"/>
      <c r="D138" s="673"/>
      <c r="E138" s="673"/>
    </row>
    <row r="139" spans="1:5" ht="19.5" thickBot="1">
      <c r="A139" s="289"/>
      <c r="B139" s="674" t="s">
        <v>106</v>
      </c>
      <c r="C139" s="674"/>
      <c r="D139" s="463" t="s">
        <v>252</v>
      </c>
      <c r="E139" s="464" t="s">
        <v>253</v>
      </c>
    </row>
    <row r="140" spans="1:5">
      <c r="A140" s="473">
        <v>1</v>
      </c>
      <c r="B140" s="476" t="s">
        <v>511</v>
      </c>
      <c r="C140" s="469"/>
      <c r="D140" s="469" t="s">
        <v>539</v>
      </c>
      <c r="E140" s="470">
        <v>21</v>
      </c>
    </row>
    <row r="141" spans="1:5">
      <c r="A141" s="474">
        <v>2</v>
      </c>
      <c r="B141" s="283" t="s">
        <v>540</v>
      </c>
      <c r="C141" s="281"/>
      <c r="D141" s="281" t="s">
        <v>541</v>
      </c>
      <c r="E141" s="471">
        <v>38</v>
      </c>
    </row>
    <row r="142" spans="1:5">
      <c r="A142" s="474">
        <v>3</v>
      </c>
      <c r="B142" s="283" t="s">
        <v>421</v>
      </c>
      <c r="C142" s="281"/>
      <c r="D142" s="281" t="s">
        <v>542</v>
      </c>
      <c r="E142" s="465">
        <v>40</v>
      </c>
    </row>
    <row r="143" spans="1:5" ht="15.75" thickBot="1">
      <c r="A143" s="475">
        <v>4</v>
      </c>
      <c r="B143" s="285" t="s">
        <v>419</v>
      </c>
      <c r="C143" s="286"/>
      <c r="D143" s="286" t="s">
        <v>543</v>
      </c>
      <c r="E143" s="466">
        <v>41</v>
      </c>
    </row>
    <row r="144" spans="1:5">
      <c r="A144" s="294"/>
      <c r="B144" s="295"/>
      <c r="C144" s="295"/>
      <c r="D144" s="294"/>
      <c r="E144" s="296"/>
    </row>
    <row r="145" spans="1:5" ht="18.75" customHeight="1" thickBot="1">
      <c r="A145" s="672" t="s">
        <v>260</v>
      </c>
      <c r="B145" s="672"/>
      <c r="C145" s="672"/>
      <c r="D145" s="672"/>
      <c r="E145" s="672"/>
    </row>
    <row r="146" spans="1:5" ht="15.75" thickBot="1">
      <c r="A146" s="277" t="s">
        <v>105</v>
      </c>
      <c r="B146" s="278" t="s">
        <v>248</v>
      </c>
      <c r="C146" s="278" t="s">
        <v>249</v>
      </c>
      <c r="D146" s="278" t="s">
        <v>115</v>
      </c>
      <c r="E146" s="279" t="s">
        <v>250</v>
      </c>
    </row>
    <row r="147" spans="1:5" ht="15.75" thickTop="1">
      <c r="A147" s="280">
        <v>1</v>
      </c>
      <c r="B147" s="281">
        <v>179</v>
      </c>
      <c r="C147" s="281" t="s">
        <v>544</v>
      </c>
      <c r="D147" s="281" t="s">
        <v>545</v>
      </c>
      <c r="E147" s="462">
        <v>0.4236111111111111</v>
      </c>
    </row>
    <row r="148" spans="1:5">
      <c r="A148" s="283">
        <v>2</v>
      </c>
      <c r="B148" s="281">
        <v>167</v>
      </c>
      <c r="C148" s="281" t="s">
        <v>546</v>
      </c>
      <c r="D148" s="281" t="s">
        <v>547</v>
      </c>
      <c r="E148" s="462">
        <v>0.43055555555555558</v>
      </c>
    </row>
    <row r="149" spans="1:5">
      <c r="A149" s="283">
        <v>3</v>
      </c>
      <c r="B149" s="281">
        <v>168</v>
      </c>
      <c r="C149" s="281" t="s">
        <v>548</v>
      </c>
      <c r="D149" s="281" t="s">
        <v>547</v>
      </c>
      <c r="E149" s="462">
        <v>0.43194444444444446</v>
      </c>
    </row>
    <row r="150" spans="1:5">
      <c r="A150" s="283">
        <v>4</v>
      </c>
      <c r="B150" s="281">
        <v>194</v>
      </c>
      <c r="C150" s="281" t="s">
        <v>549</v>
      </c>
      <c r="D150" s="281" t="s">
        <v>419</v>
      </c>
      <c r="E150" s="462">
        <v>0.43541666666666667</v>
      </c>
    </row>
    <row r="151" spans="1:5">
      <c r="A151" s="283">
        <v>5</v>
      </c>
      <c r="B151" s="281">
        <v>190</v>
      </c>
      <c r="C151" s="281" t="s">
        <v>550</v>
      </c>
      <c r="D151" s="281" t="s">
        <v>419</v>
      </c>
      <c r="E151" s="462">
        <v>0.43541666666666667</v>
      </c>
    </row>
    <row r="152" spans="1:5">
      <c r="A152" s="283">
        <v>6</v>
      </c>
      <c r="B152" s="281">
        <v>186</v>
      </c>
      <c r="C152" s="281" t="s">
        <v>551</v>
      </c>
      <c r="D152" s="281" t="s">
        <v>419</v>
      </c>
      <c r="E152" s="462">
        <v>0.44444444444444442</v>
      </c>
    </row>
    <row r="153" spans="1:5">
      <c r="A153" s="283">
        <v>7</v>
      </c>
      <c r="B153" s="281">
        <v>169</v>
      </c>
      <c r="C153" s="281" t="s">
        <v>552</v>
      </c>
      <c r="D153" s="281" t="s">
        <v>547</v>
      </c>
      <c r="E153" s="462">
        <v>0.4465277777777778</v>
      </c>
    </row>
    <row r="154" spans="1:5">
      <c r="A154" s="283">
        <v>8</v>
      </c>
      <c r="B154" s="281">
        <v>175</v>
      </c>
      <c r="C154" s="281" t="s">
        <v>553</v>
      </c>
      <c r="D154" s="281" t="s">
        <v>421</v>
      </c>
      <c r="E154" s="462">
        <v>0.44861111111111113</v>
      </c>
    </row>
    <row r="155" spans="1:5">
      <c r="A155" s="283">
        <v>9</v>
      </c>
      <c r="B155" s="281">
        <v>191</v>
      </c>
      <c r="C155" s="281" t="s">
        <v>554</v>
      </c>
      <c r="D155" s="281" t="s">
        <v>419</v>
      </c>
      <c r="E155" s="462">
        <v>0.4548611111111111</v>
      </c>
    </row>
    <row r="156" spans="1:5">
      <c r="A156" s="283">
        <v>10</v>
      </c>
      <c r="B156" s="281">
        <v>180</v>
      </c>
      <c r="C156" s="281" t="s">
        <v>555</v>
      </c>
      <c r="D156" s="281" t="s">
        <v>545</v>
      </c>
      <c r="E156" s="462">
        <v>0.45833333333333331</v>
      </c>
    </row>
    <row r="157" spans="1:5">
      <c r="A157" s="283">
        <v>11</v>
      </c>
      <c r="B157" s="281">
        <v>183</v>
      </c>
      <c r="C157" s="281" t="s">
        <v>556</v>
      </c>
      <c r="D157" s="281" t="s">
        <v>545</v>
      </c>
      <c r="E157" s="462">
        <v>0.47152777777777777</v>
      </c>
    </row>
    <row r="158" spans="1:5">
      <c r="A158" s="283">
        <v>12</v>
      </c>
      <c r="B158" s="281">
        <v>192</v>
      </c>
      <c r="C158" s="281" t="s">
        <v>557</v>
      </c>
      <c r="D158" s="281" t="s">
        <v>419</v>
      </c>
      <c r="E158" s="462">
        <v>0.47499999999999998</v>
      </c>
    </row>
    <row r="159" spans="1:5">
      <c r="A159" s="283">
        <v>13</v>
      </c>
      <c r="B159" s="281">
        <v>171</v>
      </c>
      <c r="C159" s="281" t="s">
        <v>558</v>
      </c>
      <c r="D159" s="281" t="s">
        <v>547</v>
      </c>
      <c r="E159" s="462">
        <v>0.47569444444444442</v>
      </c>
    </row>
    <row r="160" spans="1:5">
      <c r="A160" s="283">
        <v>14</v>
      </c>
      <c r="B160" s="281">
        <v>181</v>
      </c>
      <c r="C160" s="281" t="s">
        <v>559</v>
      </c>
      <c r="D160" s="281" t="s">
        <v>545</v>
      </c>
      <c r="E160" s="462">
        <v>0.4777777777777778</v>
      </c>
    </row>
    <row r="161" spans="1:5">
      <c r="A161" s="283">
        <v>15</v>
      </c>
      <c r="B161" s="281">
        <v>170</v>
      </c>
      <c r="C161" s="281" t="s">
        <v>560</v>
      </c>
      <c r="D161" s="281" t="s">
        <v>547</v>
      </c>
      <c r="E161" s="462">
        <v>0.48402777777777778</v>
      </c>
    </row>
    <row r="162" spans="1:5">
      <c r="A162" s="283">
        <v>16</v>
      </c>
      <c r="B162" s="281">
        <v>172</v>
      </c>
      <c r="C162" s="281" t="s">
        <v>561</v>
      </c>
      <c r="D162" s="281" t="s">
        <v>547</v>
      </c>
      <c r="E162" s="462">
        <v>0.49027777777777776</v>
      </c>
    </row>
    <row r="163" spans="1:5">
      <c r="A163" s="283">
        <v>17</v>
      </c>
      <c r="B163" s="281">
        <v>176</v>
      </c>
      <c r="C163" s="281" t="s">
        <v>562</v>
      </c>
      <c r="D163" s="281" t="s">
        <v>421</v>
      </c>
      <c r="E163" s="462">
        <v>0.49652777777777779</v>
      </c>
    </row>
    <row r="164" spans="1:5">
      <c r="A164" s="283">
        <v>18</v>
      </c>
      <c r="B164" s="281">
        <v>177</v>
      </c>
      <c r="C164" s="281" t="s">
        <v>563</v>
      </c>
      <c r="D164" s="281" t="s">
        <v>421</v>
      </c>
      <c r="E164" s="462">
        <v>0.50138888888888888</v>
      </c>
    </row>
    <row r="165" spans="1:5">
      <c r="A165" s="283">
        <v>19</v>
      </c>
      <c r="B165" s="281">
        <v>193</v>
      </c>
      <c r="C165" s="281" t="s">
        <v>564</v>
      </c>
      <c r="D165" s="281" t="s">
        <v>419</v>
      </c>
      <c r="E165" s="462">
        <v>0.50624999999999998</v>
      </c>
    </row>
    <row r="166" spans="1:5">
      <c r="A166" s="283">
        <v>20</v>
      </c>
      <c r="B166" s="281">
        <v>178</v>
      </c>
      <c r="C166" s="281" t="s">
        <v>565</v>
      </c>
      <c r="D166" s="281" t="s">
        <v>421</v>
      </c>
      <c r="E166" s="462">
        <v>0.54027777777777775</v>
      </c>
    </row>
    <row r="167" spans="1:5">
      <c r="A167" s="283">
        <v>21</v>
      </c>
      <c r="B167" s="281">
        <v>185</v>
      </c>
      <c r="C167" s="281" t="s">
        <v>566</v>
      </c>
      <c r="D167" s="281" t="s">
        <v>545</v>
      </c>
      <c r="E167" s="462">
        <v>0.54374999999999996</v>
      </c>
    </row>
    <row r="168" spans="1:5">
      <c r="A168" s="283">
        <v>22</v>
      </c>
      <c r="B168" s="281"/>
      <c r="C168" s="281"/>
      <c r="D168" s="281"/>
      <c r="E168" s="282"/>
    </row>
    <row r="169" spans="1:5">
      <c r="A169" s="283">
        <v>23</v>
      </c>
      <c r="B169" s="281"/>
      <c r="C169" s="281"/>
      <c r="D169" s="281"/>
      <c r="E169" s="282"/>
    </row>
    <row r="170" spans="1:5">
      <c r="A170" s="283">
        <v>24</v>
      </c>
      <c r="B170" s="281"/>
      <c r="C170" s="281"/>
      <c r="D170" s="281"/>
      <c r="E170" s="284"/>
    </row>
    <row r="171" spans="1:5" ht="15.75" thickBot="1">
      <c r="A171" s="285">
        <v>25</v>
      </c>
      <c r="B171" s="286"/>
      <c r="C171" s="286"/>
      <c r="D171" s="286"/>
      <c r="E171" s="287"/>
    </row>
    <row r="172" spans="1:5">
      <c r="E172" s="288"/>
    </row>
    <row r="173" spans="1:5" ht="19.5" thickBot="1">
      <c r="A173" s="673" t="s">
        <v>261</v>
      </c>
      <c r="B173" s="673"/>
      <c r="C173" s="673"/>
      <c r="D173" s="673"/>
      <c r="E173" s="673"/>
    </row>
    <row r="174" spans="1:5" ht="19.5" thickBot="1">
      <c r="A174" s="467"/>
      <c r="B174" s="674" t="s">
        <v>106</v>
      </c>
      <c r="C174" s="674"/>
      <c r="D174" s="463" t="s">
        <v>252</v>
      </c>
      <c r="E174" s="464" t="s">
        <v>253</v>
      </c>
    </row>
    <row r="175" spans="1:5">
      <c r="A175" s="468">
        <v>1</v>
      </c>
      <c r="B175" s="469" t="s">
        <v>419</v>
      </c>
      <c r="C175" s="469"/>
      <c r="D175" s="469" t="s">
        <v>567</v>
      </c>
      <c r="E175" s="477">
        <v>24</v>
      </c>
    </row>
    <row r="176" spans="1:5">
      <c r="A176" s="291">
        <v>2</v>
      </c>
      <c r="B176" s="281" t="s">
        <v>547</v>
      </c>
      <c r="C176" s="281"/>
      <c r="D176" s="281" t="s">
        <v>568</v>
      </c>
      <c r="E176" s="471">
        <v>25</v>
      </c>
    </row>
    <row r="177" spans="1:5">
      <c r="A177" s="291">
        <v>3</v>
      </c>
      <c r="B177" s="281" t="s">
        <v>421</v>
      </c>
      <c r="C177" s="281"/>
      <c r="D177" s="281" t="s">
        <v>569</v>
      </c>
      <c r="E177" s="471">
        <v>63</v>
      </c>
    </row>
    <row r="178" spans="1:5" ht="15.75" thickBot="1">
      <c r="A178" s="292">
        <v>4</v>
      </c>
      <c r="B178" s="286" t="s">
        <v>545</v>
      </c>
      <c r="C178" s="286"/>
      <c r="D178" s="286" t="s">
        <v>570</v>
      </c>
      <c r="E178" s="472">
        <v>36</v>
      </c>
    </row>
    <row r="179" spans="1:5" ht="15.75" customHeight="1">
      <c r="A179" s="297"/>
      <c r="D179" s="297"/>
      <c r="E179" s="298"/>
    </row>
    <row r="180" spans="1:5" ht="18.75" customHeight="1" thickBot="1">
      <c r="A180" s="672" t="s">
        <v>262</v>
      </c>
      <c r="B180" s="672"/>
      <c r="C180" s="672"/>
      <c r="D180" s="672"/>
      <c r="E180" s="672"/>
    </row>
    <row r="181" spans="1:5" ht="15.75" thickBot="1">
      <c r="A181" s="277" t="s">
        <v>105</v>
      </c>
      <c r="B181" s="278" t="s">
        <v>248</v>
      </c>
      <c r="C181" s="278" t="s">
        <v>249</v>
      </c>
      <c r="D181" s="278" t="s">
        <v>115</v>
      </c>
      <c r="E181" s="279" t="s">
        <v>250</v>
      </c>
    </row>
    <row r="182" spans="1:5" ht="15.75" thickTop="1">
      <c r="A182" s="280">
        <v>1</v>
      </c>
      <c r="B182" s="281">
        <v>45</v>
      </c>
      <c r="C182" s="281" t="s">
        <v>571</v>
      </c>
      <c r="D182" s="281" t="s">
        <v>572</v>
      </c>
      <c r="E182" s="462">
        <v>0.60486111111111107</v>
      </c>
    </row>
    <row r="183" spans="1:5">
      <c r="A183" s="283">
        <v>2</v>
      </c>
      <c r="B183" s="281">
        <v>43</v>
      </c>
      <c r="C183" s="281" t="s">
        <v>573</v>
      </c>
      <c r="D183" s="281" t="s">
        <v>572</v>
      </c>
      <c r="E183" s="462">
        <v>0.62083333333333335</v>
      </c>
    </row>
    <row r="184" spans="1:5">
      <c r="A184" s="283">
        <v>3</v>
      </c>
      <c r="B184" s="281">
        <v>37</v>
      </c>
      <c r="C184" s="281" t="s">
        <v>574</v>
      </c>
      <c r="D184" s="281" t="s">
        <v>484</v>
      </c>
      <c r="E184" s="462">
        <v>0.62361111111111112</v>
      </c>
    </row>
    <row r="185" spans="1:5">
      <c r="A185" s="283">
        <v>4</v>
      </c>
      <c r="B185" s="281">
        <v>26</v>
      </c>
      <c r="C185" s="281" t="s">
        <v>575</v>
      </c>
      <c r="D185" s="281" t="s">
        <v>297</v>
      </c>
      <c r="E185" s="462">
        <v>0.62430555555555556</v>
      </c>
    </row>
    <row r="186" spans="1:5">
      <c r="A186" s="283">
        <v>5</v>
      </c>
      <c r="B186" s="281">
        <v>46</v>
      </c>
      <c r="C186" s="281" t="s">
        <v>576</v>
      </c>
      <c r="D186" s="281" t="s">
        <v>572</v>
      </c>
      <c r="E186" s="462">
        <v>0.64652777777777781</v>
      </c>
    </row>
    <row r="187" spans="1:5">
      <c r="A187" s="283">
        <v>6</v>
      </c>
      <c r="B187" s="281">
        <v>27</v>
      </c>
      <c r="C187" s="281" t="s">
        <v>577</v>
      </c>
      <c r="D187" s="281" t="s">
        <v>297</v>
      </c>
      <c r="E187" s="462">
        <v>0.65069444444444446</v>
      </c>
    </row>
    <row r="188" spans="1:5">
      <c r="A188" s="283">
        <v>7</v>
      </c>
      <c r="B188" s="281">
        <v>28</v>
      </c>
      <c r="C188" s="281" t="s">
        <v>578</v>
      </c>
      <c r="D188" s="281" t="s">
        <v>297</v>
      </c>
      <c r="E188" s="462">
        <v>0.65555555555555556</v>
      </c>
    </row>
    <row r="189" spans="1:5">
      <c r="A189" s="283">
        <v>8</v>
      </c>
      <c r="B189" s="281">
        <v>48</v>
      </c>
      <c r="C189" s="281" t="s">
        <v>579</v>
      </c>
      <c r="D189" s="281" t="s">
        <v>572</v>
      </c>
      <c r="E189" s="462">
        <v>0.65902777777777777</v>
      </c>
    </row>
    <row r="190" spans="1:5">
      <c r="A190" s="283">
        <v>9</v>
      </c>
      <c r="B190" s="281">
        <v>42</v>
      </c>
      <c r="C190" s="281" t="s">
        <v>580</v>
      </c>
      <c r="D190" s="281" t="s">
        <v>484</v>
      </c>
      <c r="E190" s="462">
        <v>0.67847222222222225</v>
      </c>
    </row>
    <row r="191" spans="1:5">
      <c r="A191" s="283">
        <v>10</v>
      </c>
      <c r="B191" s="281">
        <v>39</v>
      </c>
      <c r="C191" s="281" t="s">
        <v>581</v>
      </c>
      <c r="D191" s="281" t="s">
        <v>484</v>
      </c>
      <c r="E191" s="462">
        <v>0.67986111111111114</v>
      </c>
    </row>
    <row r="192" spans="1:5">
      <c r="A192" s="283">
        <v>11</v>
      </c>
      <c r="B192" s="281">
        <v>41</v>
      </c>
      <c r="C192" s="281" t="s">
        <v>582</v>
      </c>
      <c r="D192" s="281" t="s">
        <v>484</v>
      </c>
      <c r="E192" s="462">
        <v>0.68611111111111112</v>
      </c>
    </row>
    <row r="193" spans="1:5">
      <c r="A193" s="283">
        <v>12</v>
      </c>
      <c r="B193" s="281">
        <v>44</v>
      </c>
      <c r="C193" s="281" t="s">
        <v>583</v>
      </c>
      <c r="D193" s="281" t="s">
        <v>572</v>
      </c>
      <c r="E193" s="462">
        <v>0.68888888888888888</v>
      </c>
    </row>
    <row r="194" spans="1:5">
      <c r="A194" s="283">
        <v>13</v>
      </c>
      <c r="B194" s="281">
        <v>40</v>
      </c>
      <c r="C194" s="281" t="s">
        <v>584</v>
      </c>
      <c r="D194" s="281" t="s">
        <v>484</v>
      </c>
      <c r="E194" s="462">
        <v>0.69513888888888886</v>
      </c>
    </row>
    <row r="195" spans="1:5">
      <c r="A195" s="283">
        <v>14</v>
      </c>
      <c r="B195" s="281">
        <v>30</v>
      </c>
      <c r="C195" s="281" t="s">
        <v>585</v>
      </c>
      <c r="D195" s="281" t="s">
        <v>297</v>
      </c>
      <c r="E195" s="462">
        <v>0.6958333333333333</v>
      </c>
    </row>
    <row r="196" spans="1:5">
      <c r="A196" s="283">
        <v>15</v>
      </c>
      <c r="B196" s="281">
        <v>10</v>
      </c>
      <c r="C196" s="281" t="s">
        <v>586</v>
      </c>
      <c r="D196" s="281" t="s">
        <v>297</v>
      </c>
      <c r="E196" s="462">
        <v>0.7006944444444444</v>
      </c>
    </row>
    <row r="197" spans="1:5">
      <c r="A197" s="283">
        <v>16</v>
      </c>
      <c r="B197" s="281">
        <v>38</v>
      </c>
      <c r="C197" s="281" t="s">
        <v>587</v>
      </c>
      <c r="D197" s="281" t="s">
        <v>484</v>
      </c>
      <c r="E197" s="462">
        <v>0.70625000000000004</v>
      </c>
    </row>
    <row r="198" spans="1:5">
      <c r="A198" s="283">
        <v>17</v>
      </c>
      <c r="B198" s="281">
        <v>31</v>
      </c>
      <c r="C198" s="281" t="s">
        <v>588</v>
      </c>
      <c r="D198" s="281" t="s">
        <v>297</v>
      </c>
      <c r="E198" s="462">
        <v>0.74236111111111114</v>
      </c>
    </row>
    <row r="199" spans="1:5">
      <c r="A199" s="283">
        <v>18</v>
      </c>
      <c r="B199" s="281">
        <v>47</v>
      </c>
      <c r="C199" s="281" t="s">
        <v>589</v>
      </c>
      <c r="D199" s="281" t="s">
        <v>572</v>
      </c>
      <c r="E199" s="462">
        <v>0.75138888888888888</v>
      </c>
    </row>
    <row r="200" spans="1:5">
      <c r="A200" s="283">
        <v>19</v>
      </c>
      <c r="B200" s="281">
        <v>29</v>
      </c>
      <c r="C200" s="281" t="s">
        <v>590</v>
      </c>
      <c r="D200" s="281" t="s">
        <v>297</v>
      </c>
      <c r="E200" s="462" t="s">
        <v>473</v>
      </c>
    </row>
    <row r="201" spans="1:5">
      <c r="A201" s="283">
        <v>20</v>
      </c>
      <c r="B201" s="281"/>
      <c r="C201" s="281"/>
      <c r="D201" s="281"/>
      <c r="E201" s="284"/>
    </row>
    <row r="202" spans="1:5">
      <c r="A202" s="283">
        <v>21</v>
      </c>
      <c r="B202" s="281"/>
      <c r="C202" s="281"/>
      <c r="D202" s="281"/>
      <c r="E202" s="284"/>
    </row>
    <row r="203" spans="1:5">
      <c r="A203" s="283">
        <v>22</v>
      </c>
      <c r="B203" s="281"/>
      <c r="C203" s="281"/>
      <c r="D203" s="281"/>
      <c r="E203" s="284"/>
    </row>
    <row r="204" spans="1:5">
      <c r="A204" s="283">
        <v>23</v>
      </c>
      <c r="B204" s="281"/>
      <c r="C204" s="281"/>
      <c r="D204" s="281"/>
      <c r="E204" s="284"/>
    </row>
    <row r="205" spans="1:5" ht="15.75" thickBot="1">
      <c r="A205" s="285">
        <v>24</v>
      </c>
      <c r="B205" s="286"/>
      <c r="C205" s="286"/>
      <c r="D205" s="286"/>
      <c r="E205" s="287"/>
    </row>
    <row r="206" spans="1:5" ht="15.75" thickBot="1">
      <c r="A206" s="300">
        <v>25</v>
      </c>
      <c r="B206" s="301"/>
      <c r="C206" s="301"/>
      <c r="D206" s="301"/>
      <c r="E206" s="302"/>
    </row>
    <row r="207" spans="1:5" ht="15.75" customHeight="1">
      <c r="E207" s="288"/>
    </row>
    <row r="208" spans="1:5" ht="19.5" thickBot="1">
      <c r="A208" s="673" t="s">
        <v>263</v>
      </c>
      <c r="B208" s="673"/>
      <c r="C208" s="673"/>
      <c r="D208" s="673"/>
      <c r="E208" s="673"/>
    </row>
    <row r="209" spans="1:5" ht="19.5" thickBot="1">
      <c r="A209" s="467"/>
      <c r="B209" s="674" t="s">
        <v>106</v>
      </c>
      <c r="C209" s="674"/>
      <c r="D209" s="463" t="s">
        <v>252</v>
      </c>
      <c r="E209" s="464" t="s">
        <v>253</v>
      </c>
    </row>
    <row r="210" spans="1:5">
      <c r="A210" s="468">
        <v>1</v>
      </c>
      <c r="B210" s="469" t="s">
        <v>572</v>
      </c>
      <c r="C210" s="469"/>
      <c r="D210" s="469" t="s">
        <v>591</v>
      </c>
      <c r="E210" s="470">
        <v>16</v>
      </c>
    </row>
    <row r="211" spans="1:5">
      <c r="A211" s="291">
        <v>2</v>
      </c>
      <c r="B211" s="281" t="s">
        <v>297</v>
      </c>
      <c r="C211" s="281"/>
      <c r="D211" s="281" t="s">
        <v>592</v>
      </c>
      <c r="E211" s="465">
        <v>31</v>
      </c>
    </row>
    <row r="212" spans="1:5">
      <c r="A212" s="291">
        <v>3</v>
      </c>
      <c r="B212" s="281" t="s">
        <v>484</v>
      </c>
      <c r="C212" s="281"/>
      <c r="D212" s="281" t="s">
        <v>593</v>
      </c>
      <c r="E212" s="465">
        <v>33</v>
      </c>
    </row>
    <row r="213" spans="1:5" ht="15.75" thickBot="1">
      <c r="A213" s="292">
        <v>4</v>
      </c>
      <c r="B213" s="671"/>
      <c r="C213" s="671"/>
      <c r="D213" s="293"/>
      <c r="E213" s="299"/>
    </row>
    <row r="288" spans="1:1">
      <c r="A288" s="297"/>
    </row>
    <row r="323" spans="1:1">
      <c r="A323" s="297"/>
    </row>
    <row r="344" spans="1:1">
      <c r="A344" s="297"/>
    </row>
    <row r="366" spans="1:1">
      <c r="A366" s="297"/>
    </row>
    <row r="374" spans="1:3">
      <c r="A374" s="297"/>
      <c r="B374" s="303"/>
      <c r="C374" s="297"/>
    </row>
    <row r="432" spans="1:1">
      <c r="A432" s="297"/>
    </row>
    <row r="487" spans="1:1">
      <c r="A487" s="297"/>
    </row>
    <row r="532" spans="1:1">
      <c r="A532" s="297"/>
    </row>
    <row r="542" spans="1:1">
      <c r="A542" s="297"/>
    </row>
    <row r="563" spans="1:1">
      <c r="A563" s="297"/>
    </row>
  </sheetData>
  <mergeCells count="20">
    <mergeCell ref="B69:C69"/>
    <mergeCell ref="A40:E40"/>
    <mergeCell ref="A68:E68"/>
    <mergeCell ref="A1:E1"/>
    <mergeCell ref="A5:E5"/>
    <mergeCell ref="A33:E33"/>
    <mergeCell ref="B34:C34"/>
    <mergeCell ref="A145:E145"/>
    <mergeCell ref="A110:E110"/>
    <mergeCell ref="A138:E138"/>
    <mergeCell ref="B139:C139"/>
    <mergeCell ref="A75:E75"/>
    <mergeCell ref="A103:E103"/>
    <mergeCell ref="B104:C104"/>
    <mergeCell ref="B213:C213"/>
    <mergeCell ref="A180:E180"/>
    <mergeCell ref="A208:E208"/>
    <mergeCell ref="B209:C209"/>
    <mergeCell ref="A173:E173"/>
    <mergeCell ref="B174:C174"/>
  </mergeCells>
  <pageMargins left="0.70833333333333304" right="0.70833333333333304" top="0.78749999999999998" bottom="0.78749999999999998" header="0.511811023622047" footer="0.511811023622047"/>
  <pageSetup paperSize="9" scale="90" orientation="portrait" horizontalDpi="300" verticalDpi="300" r:id="rId1"/>
  <rowBreaks count="5" manualBreakCount="5">
    <brk id="39" max="16383" man="1"/>
    <brk id="74" max="16383" man="1"/>
    <brk id="109" max="16383" man="1"/>
    <brk id="144" max="16383" man="1"/>
    <brk id="17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5"/>
  <sheetViews>
    <sheetView view="pageBreakPreview" zoomScale="110" zoomScaleNormal="100" zoomScalePageLayoutView="110" workbookViewId="0">
      <selection activeCell="Q31" sqref="Q31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>
      <c r="A1" s="631" t="s">
        <v>264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85"/>
    </row>
    <row r="2" spans="1:244" s="85" customFormat="1" ht="21">
      <c r="D2" s="87"/>
      <c r="F2" s="88"/>
      <c r="G2" s="87"/>
      <c r="I2" s="88"/>
      <c r="J2" s="89"/>
      <c r="L2" s="88"/>
      <c r="M2" s="89"/>
      <c r="O2" s="88"/>
      <c r="P2" s="90"/>
      <c r="Q2" s="87"/>
      <c r="R2" s="89"/>
      <c r="S2" s="87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</row>
    <row r="3" spans="1:244" s="86" customFormat="1" ht="21">
      <c r="A3" s="682"/>
      <c r="B3" s="683" t="s">
        <v>115</v>
      </c>
      <c r="C3" s="93" t="s">
        <v>116</v>
      </c>
      <c r="D3" s="633" t="s">
        <v>265</v>
      </c>
      <c r="E3" s="633"/>
      <c r="F3" s="633"/>
      <c r="G3" s="633" t="s">
        <v>265</v>
      </c>
      <c r="H3" s="633"/>
      <c r="I3" s="633"/>
      <c r="J3" s="633" t="s">
        <v>265</v>
      </c>
      <c r="K3" s="633"/>
      <c r="L3" s="633"/>
      <c r="M3" s="633" t="s">
        <v>265</v>
      </c>
      <c r="N3" s="633"/>
      <c r="O3" s="633"/>
      <c r="P3" s="633" t="s">
        <v>117</v>
      </c>
      <c r="Q3" s="633" t="s">
        <v>118</v>
      </c>
      <c r="R3" s="633" t="s">
        <v>119</v>
      </c>
      <c r="S3" s="633"/>
      <c r="T3" s="633" t="s">
        <v>120</v>
      </c>
      <c r="U3" s="633"/>
      <c r="V3" s="684" t="s">
        <v>12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>
      <c r="A4" s="682"/>
      <c r="B4" s="683"/>
      <c r="C4" s="269"/>
      <c r="D4" s="633" t="s">
        <v>266</v>
      </c>
      <c r="E4" s="633"/>
      <c r="F4" s="633"/>
      <c r="G4" s="633" t="s">
        <v>266</v>
      </c>
      <c r="H4" s="633"/>
      <c r="I4" s="633"/>
      <c r="J4" s="633" t="s">
        <v>266</v>
      </c>
      <c r="K4" s="633"/>
      <c r="L4" s="633"/>
      <c r="M4" s="633" t="s">
        <v>266</v>
      </c>
      <c r="N4" s="633"/>
      <c r="O4" s="633"/>
      <c r="P4" s="633"/>
      <c r="Q4" s="633"/>
      <c r="R4" s="633" t="s">
        <v>266</v>
      </c>
      <c r="S4" s="633"/>
      <c r="T4" s="633"/>
      <c r="U4" s="633"/>
      <c r="V4" s="684"/>
      <c r="W4" s="87"/>
      <c r="X4" s="97"/>
      <c r="Y4" s="97"/>
      <c r="Z4" s="97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</row>
    <row r="5" spans="1:244" s="86" customFormat="1" ht="21">
      <c r="A5" s="677">
        <v>1</v>
      </c>
      <c r="B5" s="678" t="s">
        <v>644</v>
      </c>
      <c r="C5" s="100"/>
      <c r="D5" s="681"/>
      <c r="E5" s="681"/>
      <c r="F5" s="681"/>
      <c r="G5" s="104">
        <v>2</v>
      </c>
      <c r="H5" s="105" t="s">
        <v>121</v>
      </c>
      <c r="I5" s="106">
        <v>0</v>
      </c>
      <c r="J5" s="104">
        <v>0</v>
      </c>
      <c r="K5" s="105" t="s">
        <v>121</v>
      </c>
      <c r="L5" s="106">
        <v>2</v>
      </c>
      <c r="M5" s="104">
        <v>0</v>
      </c>
      <c r="N5" s="105" t="s">
        <v>121</v>
      </c>
      <c r="O5" s="106">
        <v>2</v>
      </c>
      <c r="P5" s="680">
        <v>1</v>
      </c>
      <c r="Q5" s="629">
        <v>2</v>
      </c>
      <c r="R5" s="109">
        <v>2</v>
      </c>
      <c r="S5" s="108">
        <v>4</v>
      </c>
      <c r="T5" s="629">
        <v>3</v>
      </c>
      <c r="U5" s="629"/>
      <c r="V5" s="676">
        <v>3</v>
      </c>
      <c r="W5" s="85"/>
      <c r="X5" s="97"/>
      <c r="Y5" s="97"/>
      <c r="Z5" s="111"/>
    </row>
    <row r="6" spans="1:244" s="86" customFormat="1" ht="21">
      <c r="A6" s="677"/>
      <c r="B6" s="678"/>
      <c r="C6" s="243"/>
      <c r="D6" s="681"/>
      <c r="E6" s="681"/>
      <c r="F6" s="681"/>
      <c r="G6" s="104">
        <v>50</v>
      </c>
      <c r="H6" s="105" t="s">
        <v>121</v>
      </c>
      <c r="I6" s="106">
        <v>24</v>
      </c>
      <c r="J6" s="104">
        <v>35</v>
      </c>
      <c r="K6" s="105" t="s">
        <v>121</v>
      </c>
      <c r="L6" s="106">
        <v>50</v>
      </c>
      <c r="M6" s="104">
        <v>22</v>
      </c>
      <c r="N6" s="105" t="s">
        <v>121</v>
      </c>
      <c r="O6" s="106">
        <v>50</v>
      </c>
      <c r="P6" s="680"/>
      <c r="Q6" s="629"/>
      <c r="R6" s="109">
        <v>107</v>
      </c>
      <c r="S6" s="108">
        <v>124</v>
      </c>
      <c r="T6" s="629"/>
      <c r="U6" s="629"/>
      <c r="V6" s="676"/>
      <c r="W6" s="85"/>
      <c r="X6" s="97"/>
      <c r="Y6" s="97"/>
      <c r="Z6" s="111"/>
    </row>
    <row r="7" spans="1:244" s="86" customFormat="1" ht="21">
      <c r="A7" s="677">
        <v>2</v>
      </c>
      <c r="B7" s="678" t="s">
        <v>645</v>
      </c>
      <c r="C7" s="100"/>
      <c r="D7" s="104">
        <v>0</v>
      </c>
      <c r="E7" s="105" t="s">
        <v>121</v>
      </c>
      <c r="F7" s="106">
        <v>2</v>
      </c>
      <c r="G7" s="679"/>
      <c r="H7" s="679"/>
      <c r="I7" s="679"/>
      <c r="J7" s="104">
        <v>0</v>
      </c>
      <c r="K7" s="105" t="s">
        <v>121</v>
      </c>
      <c r="L7" s="106">
        <v>2</v>
      </c>
      <c r="M7" s="104">
        <v>0</v>
      </c>
      <c r="N7" s="105" t="s">
        <v>121</v>
      </c>
      <c r="O7" s="106">
        <v>2</v>
      </c>
      <c r="P7" s="680">
        <v>0</v>
      </c>
      <c r="Q7" s="629">
        <v>3</v>
      </c>
      <c r="R7" s="109">
        <v>0</v>
      </c>
      <c r="S7" s="108">
        <v>6</v>
      </c>
      <c r="T7" s="629">
        <v>0</v>
      </c>
      <c r="U7" s="629"/>
      <c r="V7" s="676">
        <v>4</v>
      </c>
      <c r="W7" s="85"/>
      <c r="X7" s="97"/>
      <c r="Y7" s="97"/>
      <c r="Z7" s="111"/>
    </row>
    <row r="8" spans="1:244" s="86" customFormat="1" ht="21">
      <c r="A8" s="677"/>
      <c r="B8" s="678"/>
      <c r="C8" s="100"/>
      <c r="D8" s="104">
        <v>24</v>
      </c>
      <c r="E8" s="105" t="s">
        <v>121</v>
      </c>
      <c r="F8" s="106">
        <v>50</v>
      </c>
      <c r="G8" s="679"/>
      <c r="H8" s="679"/>
      <c r="I8" s="679"/>
      <c r="J8" s="104">
        <v>25</v>
      </c>
      <c r="K8" s="105" t="s">
        <v>121</v>
      </c>
      <c r="L8" s="106">
        <v>50</v>
      </c>
      <c r="M8" s="104">
        <v>19</v>
      </c>
      <c r="N8" s="105" t="s">
        <v>121</v>
      </c>
      <c r="O8" s="106">
        <v>50</v>
      </c>
      <c r="P8" s="680"/>
      <c r="Q8" s="629"/>
      <c r="R8" s="109">
        <v>68</v>
      </c>
      <c r="S8" s="108">
        <v>150</v>
      </c>
      <c r="T8" s="629"/>
      <c r="U8" s="629"/>
      <c r="V8" s="676"/>
      <c r="W8" s="85"/>
      <c r="X8" s="97"/>
      <c r="Y8" s="97"/>
      <c r="Z8" s="111"/>
    </row>
    <row r="9" spans="1:244" s="86" customFormat="1" ht="21">
      <c r="A9" s="677">
        <v>3</v>
      </c>
      <c r="B9" s="678" t="s">
        <v>643</v>
      </c>
      <c r="C9" s="100"/>
      <c r="D9" s="104">
        <v>2</v>
      </c>
      <c r="E9" s="105" t="s">
        <v>121</v>
      </c>
      <c r="F9" s="106">
        <v>0</v>
      </c>
      <c r="G9" s="104">
        <v>2</v>
      </c>
      <c r="H9" s="105" t="s">
        <v>121</v>
      </c>
      <c r="I9" s="106">
        <v>0</v>
      </c>
      <c r="J9" s="679"/>
      <c r="K9" s="679"/>
      <c r="L9" s="679"/>
      <c r="M9" s="104">
        <v>0</v>
      </c>
      <c r="N9" s="105" t="s">
        <v>121</v>
      </c>
      <c r="O9" s="106">
        <v>2</v>
      </c>
      <c r="P9" s="680">
        <v>2</v>
      </c>
      <c r="Q9" s="629">
        <v>1</v>
      </c>
      <c r="R9" s="109">
        <v>4</v>
      </c>
      <c r="S9" s="108">
        <v>2</v>
      </c>
      <c r="T9" s="629">
        <v>6</v>
      </c>
      <c r="U9" s="629"/>
      <c r="V9" s="676">
        <v>2</v>
      </c>
      <c r="W9" s="85"/>
      <c r="X9" s="97"/>
      <c r="Y9" s="97"/>
      <c r="Z9" s="111"/>
    </row>
    <row r="10" spans="1:244" s="86" customFormat="1" ht="21">
      <c r="A10" s="677"/>
      <c r="B10" s="678"/>
      <c r="C10" s="100"/>
      <c r="D10" s="104">
        <v>50</v>
      </c>
      <c r="E10" s="105" t="s">
        <v>121</v>
      </c>
      <c r="F10" s="106">
        <v>35</v>
      </c>
      <c r="G10" s="104">
        <v>50</v>
      </c>
      <c r="H10" s="105" t="s">
        <v>121</v>
      </c>
      <c r="I10" s="106">
        <v>25</v>
      </c>
      <c r="J10" s="679"/>
      <c r="K10" s="679"/>
      <c r="L10" s="679"/>
      <c r="M10" s="104">
        <v>25</v>
      </c>
      <c r="N10" s="105" t="s">
        <v>121</v>
      </c>
      <c r="O10" s="106">
        <v>50</v>
      </c>
      <c r="P10" s="680"/>
      <c r="Q10" s="629"/>
      <c r="R10" s="109">
        <v>125</v>
      </c>
      <c r="S10" s="108">
        <v>110</v>
      </c>
      <c r="T10" s="629"/>
      <c r="U10" s="629"/>
      <c r="V10" s="676"/>
      <c r="W10" s="85"/>
      <c r="X10" s="97"/>
      <c r="Y10" s="97"/>
      <c r="Z10" s="111"/>
    </row>
    <row r="11" spans="1:244" ht="21">
      <c r="A11" s="677">
        <v>4</v>
      </c>
      <c r="B11" s="678" t="s">
        <v>604</v>
      </c>
      <c r="C11" s="243"/>
      <c r="D11" s="104">
        <v>2</v>
      </c>
      <c r="E11" s="105" t="s">
        <v>121</v>
      </c>
      <c r="F11" s="106">
        <v>0</v>
      </c>
      <c r="G11" s="104">
        <v>2</v>
      </c>
      <c r="H11" s="105" t="s">
        <v>121</v>
      </c>
      <c r="I11" s="106">
        <v>0</v>
      </c>
      <c r="J11" s="104">
        <v>2</v>
      </c>
      <c r="K11" s="105" t="s">
        <v>121</v>
      </c>
      <c r="L11" s="106">
        <v>0</v>
      </c>
      <c r="M11" s="679"/>
      <c r="N11" s="679"/>
      <c r="O11" s="679"/>
      <c r="P11" s="680">
        <v>3</v>
      </c>
      <c r="Q11" s="629">
        <v>0</v>
      </c>
      <c r="R11" s="109">
        <v>6</v>
      </c>
      <c r="S11" s="108">
        <v>0</v>
      </c>
      <c r="T11" s="629">
        <v>9</v>
      </c>
      <c r="U11" s="629"/>
      <c r="V11" s="676">
        <v>1</v>
      </c>
      <c r="W11" s="85"/>
      <c r="X11" s="97"/>
      <c r="Y11" s="97"/>
      <c r="Z11" s="111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</row>
    <row r="12" spans="1:244" s="116" customFormat="1" ht="21">
      <c r="A12" s="677"/>
      <c r="B12" s="677"/>
      <c r="C12" s="243"/>
      <c r="D12" s="104">
        <v>55</v>
      </c>
      <c r="E12" s="105" t="s">
        <v>121</v>
      </c>
      <c r="F12" s="106">
        <v>22</v>
      </c>
      <c r="G12" s="104">
        <v>50</v>
      </c>
      <c r="H12" s="105" t="s">
        <v>121</v>
      </c>
      <c r="I12" s="106">
        <v>19</v>
      </c>
      <c r="J12" s="104">
        <v>50</v>
      </c>
      <c r="K12" s="105" t="s">
        <v>121</v>
      </c>
      <c r="L12" s="106">
        <v>25</v>
      </c>
      <c r="M12" s="679"/>
      <c r="N12" s="679"/>
      <c r="O12" s="679"/>
      <c r="P12" s="680"/>
      <c r="Q12" s="629"/>
      <c r="R12" s="109">
        <v>150</v>
      </c>
      <c r="S12" s="108">
        <v>66</v>
      </c>
      <c r="T12" s="629"/>
      <c r="U12" s="629"/>
      <c r="V12" s="676"/>
      <c r="W12" s="85"/>
      <c r="X12" s="97"/>
      <c r="Y12" s="97"/>
      <c r="Z12" s="111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</row>
    <row r="13" spans="1:244" s="116" customFormat="1">
      <c r="A13" s="117"/>
      <c r="B13" s="117"/>
      <c r="C13" s="117"/>
      <c r="D13" s="118"/>
      <c r="E13" s="117"/>
      <c r="F13" s="118"/>
      <c r="G13" s="118"/>
      <c r="H13" s="117"/>
      <c r="I13" s="118"/>
      <c r="J13" s="118"/>
      <c r="K13" s="117"/>
      <c r="L13" s="118"/>
      <c r="M13" s="118"/>
      <c r="N13" s="117"/>
      <c r="O13" s="118"/>
      <c r="P13" s="118"/>
      <c r="Q13" s="118"/>
      <c r="R13" s="118"/>
      <c r="S13" s="118"/>
      <c r="T13" s="660"/>
      <c r="U13" s="660"/>
      <c r="V13" s="117"/>
      <c r="W13" s="79"/>
      <c r="X13" s="120"/>
      <c r="Y13" s="120"/>
      <c r="Z13" s="121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</row>
    <row r="14" spans="1:244" s="116" customFormat="1" ht="15.75">
      <c r="A14" s="122"/>
      <c r="B14" s="123" t="s">
        <v>122</v>
      </c>
      <c r="C14" s="122"/>
      <c r="D14" s="124"/>
      <c r="E14" s="122"/>
      <c r="F14" s="124"/>
      <c r="G14" s="124"/>
      <c r="H14" s="122"/>
      <c r="I14" s="124"/>
      <c r="J14" s="124"/>
      <c r="K14" s="122"/>
      <c r="L14" s="124"/>
      <c r="M14" s="124"/>
      <c r="N14" s="122"/>
      <c r="O14" s="124"/>
      <c r="P14" s="124"/>
      <c r="Q14" s="124"/>
      <c r="R14" s="124"/>
      <c r="S14" s="124"/>
      <c r="T14" s="122"/>
      <c r="U14" s="122"/>
      <c r="V14" s="122"/>
      <c r="W14" s="125"/>
      <c r="X14" s="126"/>
      <c r="Y14" s="126"/>
      <c r="Z14" s="127"/>
    </row>
    <row r="15" spans="1:244" s="129" customFormat="1" ht="18">
      <c r="A15" s="122"/>
      <c r="B15" s="128" t="s">
        <v>123</v>
      </c>
      <c r="C15" s="122"/>
      <c r="D15" s="124"/>
      <c r="E15" s="122"/>
      <c r="F15" s="124"/>
      <c r="G15" s="124"/>
      <c r="H15" s="122"/>
      <c r="I15" s="124"/>
      <c r="J15" s="124"/>
      <c r="K15" s="122"/>
      <c r="L15" s="124"/>
      <c r="M15" s="124"/>
      <c r="N15" s="122"/>
      <c r="O15" s="124"/>
      <c r="P15" s="124"/>
      <c r="Q15" s="124"/>
      <c r="R15" s="124"/>
      <c r="S15" s="124"/>
      <c r="T15" s="122"/>
      <c r="U15" s="122"/>
      <c r="V15" s="122"/>
      <c r="W15" s="125"/>
      <c r="X15" s="126"/>
      <c r="Y15" s="126"/>
      <c r="Z15" s="127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</row>
    <row r="16" spans="1:244" s="129" customFormat="1" ht="18">
      <c r="A16" s="122"/>
      <c r="B16" s="122"/>
      <c r="C16" s="122"/>
      <c r="D16" s="124"/>
      <c r="E16" s="122"/>
      <c r="F16" s="124"/>
      <c r="G16" s="124"/>
      <c r="H16" s="122"/>
      <c r="I16" s="124"/>
      <c r="J16" s="124"/>
      <c r="K16" s="122"/>
      <c r="L16" s="124"/>
      <c r="M16" s="124"/>
      <c r="N16" s="122"/>
      <c r="O16" s="124"/>
      <c r="P16" s="124"/>
      <c r="Q16" s="124"/>
      <c r="R16" s="124"/>
      <c r="S16" s="124"/>
      <c r="T16" s="122"/>
      <c r="U16" s="122"/>
      <c r="V16" s="122"/>
      <c r="W16" s="125"/>
      <c r="X16" s="126"/>
      <c r="Y16" s="126"/>
      <c r="Z16" s="127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</row>
    <row r="17" spans="1:244" s="129" customFormat="1">
      <c r="A17" s="130"/>
      <c r="B17" s="627" t="s">
        <v>124</v>
      </c>
      <c r="C17" s="627"/>
      <c r="D17" s="627"/>
      <c r="E17" s="627"/>
      <c r="F17" s="627"/>
      <c r="G17" s="627"/>
      <c r="H17" s="627"/>
      <c r="I17" s="627"/>
      <c r="J17" s="627"/>
      <c r="K17" s="627"/>
      <c r="L17" s="627"/>
      <c r="M17" s="627"/>
      <c r="N17" s="627"/>
      <c r="O17" s="627"/>
      <c r="P17" s="627"/>
      <c r="Q17" s="627"/>
      <c r="R17" s="627"/>
      <c r="S17" s="627"/>
      <c r="T17" s="627"/>
      <c r="U17" s="627"/>
      <c r="V17" s="627"/>
      <c r="W17" s="131"/>
      <c r="X17" s="132"/>
      <c r="Y17" s="132"/>
      <c r="Z17" s="133"/>
    </row>
    <row r="18" spans="1:244" s="129" customFormat="1" ht="18">
      <c r="A18" s="130"/>
      <c r="B18" s="628" t="s">
        <v>267</v>
      </c>
      <c r="C18" s="628"/>
      <c r="D18" s="628"/>
      <c r="E18" s="628"/>
      <c r="F18" s="628"/>
      <c r="G18" s="628"/>
      <c r="H18" s="628"/>
      <c r="I18" s="628"/>
      <c r="J18" s="628"/>
      <c r="K18" s="628"/>
      <c r="L18" s="628"/>
      <c r="M18" s="628"/>
      <c r="N18" s="628"/>
      <c r="O18" s="628"/>
      <c r="P18" s="628"/>
      <c r="Q18" s="628"/>
      <c r="R18" s="628"/>
      <c r="S18" s="628"/>
      <c r="T18" s="628"/>
      <c r="U18" s="628"/>
      <c r="V18" s="628"/>
    </row>
    <row r="19" spans="1:244" s="129" customFormat="1" ht="18">
      <c r="A19" s="130"/>
      <c r="B19" s="628"/>
      <c r="C19" s="628"/>
      <c r="D19" s="628"/>
      <c r="E19" s="628"/>
      <c r="F19" s="628"/>
      <c r="G19" s="628"/>
      <c r="H19" s="628"/>
      <c r="I19" s="628"/>
      <c r="J19" s="628"/>
      <c r="K19" s="628"/>
      <c r="L19" s="628"/>
      <c r="M19" s="628"/>
      <c r="N19" s="628"/>
      <c r="O19" s="628"/>
      <c r="P19" s="628"/>
      <c r="Q19" s="628"/>
      <c r="R19" s="628"/>
      <c r="S19" s="628"/>
      <c r="T19" s="628"/>
      <c r="U19" s="628"/>
      <c r="V19" s="628"/>
    </row>
    <row r="20" spans="1:244" s="129" customFormat="1" ht="18">
      <c r="A20" s="130"/>
      <c r="B20" s="628"/>
      <c r="C20" s="628"/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</row>
    <row r="21" spans="1:244" s="129" customFormat="1" ht="18">
      <c r="A21" s="130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</row>
    <row r="22" spans="1:244" s="129" customFormat="1" ht="18">
      <c r="A22" s="131"/>
      <c r="B22" s="624" t="s">
        <v>268</v>
      </c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131"/>
    </row>
    <row r="23" spans="1:244" s="129" customFormat="1" ht="18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131"/>
    </row>
    <row r="24" spans="1:244" s="129" customFormat="1" ht="18">
      <c r="A24" s="131"/>
      <c r="B24" s="624"/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131"/>
    </row>
    <row r="25" spans="1:244" s="129" customFormat="1" ht="18">
      <c r="A25" s="131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131"/>
    </row>
    <row r="26" spans="1:244" s="129" customFormat="1" ht="18">
      <c r="A26" s="131"/>
      <c r="B26" s="624" t="s">
        <v>126</v>
      </c>
      <c r="C26" s="624"/>
      <c r="D26" s="624"/>
      <c r="E26" s="624"/>
      <c r="F26" s="624"/>
      <c r="G26" s="624"/>
      <c r="H26" s="624"/>
      <c r="I26" s="624"/>
      <c r="J26" s="624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131"/>
    </row>
    <row r="27" spans="1:244">
      <c r="A27" s="131"/>
      <c r="B27" s="624"/>
      <c r="C27" s="624"/>
      <c r="D27" s="624"/>
      <c r="E27" s="624"/>
      <c r="F27" s="624"/>
      <c r="G27" s="624"/>
      <c r="H27" s="624"/>
      <c r="I27" s="624"/>
      <c r="J27" s="624"/>
      <c r="K27" s="624"/>
      <c r="L27" s="624"/>
      <c r="M27" s="624"/>
      <c r="N27" s="624"/>
      <c r="O27" s="624"/>
      <c r="P27" s="624"/>
      <c r="Q27" s="624"/>
      <c r="R27" s="624"/>
      <c r="S27" s="624"/>
      <c r="T27" s="624"/>
      <c r="U27" s="624"/>
      <c r="V27" s="624"/>
      <c r="W27" s="131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</row>
    <row r="28" spans="1:244">
      <c r="A28" s="131"/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4"/>
      <c r="M28" s="624"/>
      <c r="N28" s="624"/>
      <c r="O28" s="624"/>
      <c r="P28" s="624"/>
      <c r="Q28" s="624"/>
      <c r="R28" s="624"/>
      <c r="S28" s="624"/>
      <c r="T28" s="624"/>
      <c r="U28" s="624"/>
      <c r="V28" s="624"/>
      <c r="W28" s="13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</row>
    <row r="29" spans="1:244">
      <c r="B29" s="625"/>
      <c r="C29" s="625"/>
      <c r="D29" s="625"/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  <c r="P29" s="625"/>
      <c r="Q29" s="625"/>
      <c r="R29" s="625"/>
      <c r="S29" s="625"/>
      <c r="T29" s="625"/>
      <c r="U29" s="625"/>
      <c r="V29" s="625"/>
    </row>
    <row r="30" spans="1:244">
      <c r="B30" s="134" t="s">
        <v>269</v>
      </c>
      <c r="L30" s="81" t="s">
        <v>128</v>
      </c>
      <c r="O30" s="659">
        <v>45751</v>
      </c>
      <c r="P30" s="659"/>
    </row>
    <row r="31" spans="1:244">
      <c r="P31" s="138"/>
    </row>
    <row r="32" spans="1:244">
      <c r="P32" s="138"/>
    </row>
    <row r="33" spans="16:16">
      <c r="P33" s="138"/>
    </row>
    <row r="34" spans="16:16">
      <c r="P34" s="138"/>
    </row>
    <row r="35" spans="16:16">
      <c r="P35" s="138"/>
    </row>
    <row r="36" spans="16:16">
      <c r="P36" s="138"/>
    </row>
    <row r="37" spans="16:16">
      <c r="P37" s="138"/>
    </row>
    <row r="38" spans="16:16">
      <c r="P38" s="138"/>
    </row>
    <row r="39" spans="16:16">
      <c r="P39" s="138"/>
    </row>
    <row r="40" spans="16:16">
      <c r="P40" s="138"/>
    </row>
    <row r="41" spans="16:16">
      <c r="P41" s="138"/>
    </row>
    <row r="42" spans="16:16">
      <c r="P42" s="138"/>
    </row>
    <row r="43" spans="16:16">
      <c r="P43" s="138"/>
    </row>
    <row r="44" spans="16:16">
      <c r="P44" s="138"/>
    </row>
    <row r="45" spans="16:16">
      <c r="P45" s="138"/>
    </row>
  </sheetData>
  <mergeCells count="60">
    <mergeCell ref="A1:V1"/>
    <mergeCell ref="A3:A4"/>
    <mergeCell ref="B3:B4"/>
    <mergeCell ref="D3:F3"/>
    <mergeCell ref="G3:I3"/>
    <mergeCell ref="J3:L3"/>
    <mergeCell ref="M3:O3"/>
    <mergeCell ref="P3:P4"/>
    <mergeCell ref="Q3:Q4"/>
    <mergeCell ref="R3:S3"/>
    <mergeCell ref="T3:U4"/>
    <mergeCell ref="V3:V4"/>
    <mergeCell ref="D4:F4"/>
    <mergeCell ref="G4:I4"/>
    <mergeCell ref="J4:L4"/>
    <mergeCell ref="M4:O4"/>
    <mergeCell ref="R4:S4"/>
    <mergeCell ref="A5:A6"/>
    <mergeCell ref="B5:B6"/>
    <mergeCell ref="D5:F6"/>
    <mergeCell ref="P5:P6"/>
    <mergeCell ref="Q5:Q6"/>
    <mergeCell ref="T5:U6"/>
    <mergeCell ref="V5:V6"/>
    <mergeCell ref="A7:A8"/>
    <mergeCell ref="B7:B8"/>
    <mergeCell ref="G7:I8"/>
    <mergeCell ref="P7:P8"/>
    <mergeCell ref="Q7:Q8"/>
    <mergeCell ref="T7:U8"/>
    <mergeCell ref="V7:V8"/>
    <mergeCell ref="T9:U10"/>
    <mergeCell ref="V9:V10"/>
    <mergeCell ref="A11:A12"/>
    <mergeCell ref="B11:B12"/>
    <mergeCell ref="M11:O12"/>
    <mergeCell ref="P11:P12"/>
    <mergeCell ref="Q11:Q12"/>
    <mergeCell ref="T11:U12"/>
    <mergeCell ref="V11:V12"/>
    <mergeCell ref="A9:A10"/>
    <mergeCell ref="B9:B10"/>
    <mergeCell ref="J9:L10"/>
    <mergeCell ref="P9:P10"/>
    <mergeCell ref="Q9:Q10"/>
    <mergeCell ref="T13:U13"/>
    <mergeCell ref="B17:V17"/>
    <mergeCell ref="B18:V18"/>
    <mergeCell ref="B19:V19"/>
    <mergeCell ref="B20:V20"/>
    <mergeCell ref="B21:V21"/>
    <mergeCell ref="B22:V22"/>
    <mergeCell ref="B23:V23"/>
    <mergeCell ref="B24:V24"/>
    <mergeCell ref="B25:V25"/>
    <mergeCell ref="B26:V26"/>
    <mergeCell ref="B27:V27"/>
    <mergeCell ref="B28:V28"/>
    <mergeCell ref="B29:V29"/>
    <mergeCell ref="O30:P30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5"/>
  <sheetViews>
    <sheetView view="pageBreakPreview" zoomScale="110" zoomScaleNormal="100" zoomScalePageLayoutView="110" workbookViewId="0">
      <selection activeCell="O30" sqref="O30:P30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>
      <c r="A1" s="631" t="s">
        <v>270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85"/>
    </row>
    <row r="2" spans="1:244" s="85" customFormat="1" ht="21.75" customHeight="1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</row>
    <row r="3" spans="1:244" s="86" customFormat="1" ht="21">
      <c r="A3" s="682"/>
      <c r="B3" s="683" t="s">
        <v>115</v>
      </c>
      <c r="C3" s="93" t="s">
        <v>116</v>
      </c>
      <c r="D3" s="633" t="s">
        <v>265</v>
      </c>
      <c r="E3" s="633"/>
      <c r="F3" s="633"/>
      <c r="G3" s="633" t="s">
        <v>265</v>
      </c>
      <c r="H3" s="633"/>
      <c r="I3" s="633"/>
      <c r="J3" s="633" t="s">
        <v>265</v>
      </c>
      <c r="K3" s="633"/>
      <c r="L3" s="633"/>
      <c r="M3" s="633" t="s">
        <v>265</v>
      </c>
      <c r="N3" s="633"/>
      <c r="O3" s="633"/>
      <c r="P3" s="633" t="s">
        <v>117</v>
      </c>
      <c r="Q3" s="633" t="s">
        <v>118</v>
      </c>
      <c r="R3" s="633" t="s">
        <v>119</v>
      </c>
      <c r="S3" s="633"/>
      <c r="T3" s="633" t="s">
        <v>120</v>
      </c>
      <c r="U3" s="633"/>
      <c r="V3" s="684" t="s">
        <v>12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>
      <c r="A4" s="682"/>
      <c r="B4" s="683"/>
      <c r="C4" s="93"/>
      <c r="D4" s="633" t="s">
        <v>266</v>
      </c>
      <c r="E4" s="633"/>
      <c r="F4" s="633"/>
      <c r="G4" s="633" t="s">
        <v>266</v>
      </c>
      <c r="H4" s="633"/>
      <c r="I4" s="633"/>
      <c r="J4" s="633" t="s">
        <v>266</v>
      </c>
      <c r="K4" s="633"/>
      <c r="L4" s="633"/>
      <c r="M4" s="633" t="s">
        <v>266</v>
      </c>
      <c r="N4" s="633"/>
      <c r="O4" s="633"/>
      <c r="P4" s="633"/>
      <c r="Q4" s="633"/>
      <c r="R4" s="633" t="s">
        <v>266</v>
      </c>
      <c r="S4" s="633"/>
      <c r="T4" s="633"/>
      <c r="U4" s="633"/>
      <c r="V4" s="684"/>
      <c r="W4" s="87"/>
      <c r="X4" s="97"/>
      <c r="Y4" s="97"/>
      <c r="Z4" s="97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</row>
    <row r="5" spans="1:244" s="86" customFormat="1" ht="21">
      <c r="A5" s="677">
        <v>1</v>
      </c>
      <c r="B5" s="678" t="s">
        <v>642</v>
      </c>
      <c r="C5" s="243"/>
      <c r="D5" s="681"/>
      <c r="E5" s="681"/>
      <c r="F5" s="681"/>
      <c r="G5" s="104">
        <v>0</v>
      </c>
      <c r="H5" s="105" t="s">
        <v>121</v>
      </c>
      <c r="I5" s="106">
        <v>2</v>
      </c>
      <c r="J5" s="104">
        <v>0</v>
      </c>
      <c r="K5" s="105" t="s">
        <v>121</v>
      </c>
      <c r="L5" s="106">
        <v>2</v>
      </c>
      <c r="M5" s="104">
        <v>0</v>
      </c>
      <c r="N5" s="105" t="s">
        <v>121</v>
      </c>
      <c r="O5" s="106">
        <v>2</v>
      </c>
      <c r="P5" s="680">
        <v>0</v>
      </c>
      <c r="Q5" s="629">
        <v>3</v>
      </c>
      <c r="R5" s="109">
        <v>0</v>
      </c>
      <c r="S5" s="108">
        <v>6</v>
      </c>
      <c r="T5" s="629">
        <v>0</v>
      </c>
      <c r="U5" s="629"/>
      <c r="V5" s="676">
        <f>1+IF(T5&lt;T7,1,0)+IF(T5&lt;T9,1,0)+IF(T5&lt;T11,1,0)</f>
        <v>4</v>
      </c>
      <c r="W5" s="85"/>
      <c r="X5" s="97"/>
      <c r="Y5" s="97"/>
      <c r="Z5" s="111"/>
    </row>
    <row r="6" spans="1:244" s="86" customFormat="1" ht="21">
      <c r="A6" s="677"/>
      <c r="B6" s="678"/>
      <c r="C6" s="243"/>
      <c r="D6" s="681"/>
      <c r="E6" s="681"/>
      <c r="F6" s="681"/>
      <c r="G6" s="104">
        <v>26</v>
      </c>
      <c r="H6" s="105" t="s">
        <v>121</v>
      </c>
      <c r="I6" s="106">
        <v>50</v>
      </c>
      <c r="J6" s="104">
        <v>36</v>
      </c>
      <c r="K6" s="105" t="s">
        <v>121</v>
      </c>
      <c r="L6" s="106">
        <v>50</v>
      </c>
      <c r="M6" s="104">
        <v>30</v>
      </c>
      <c r="N6" s="105" t="s">
        <v>121</v>
      </c>
      <c r="O6" s="106">
        <v>50</v>
      </c>
      <c r="P6" s="680"/>
      <c r="Q6" s="629"/>
      <c r="R6" s="109">
        <v>92</v>
      </c>
      <c r="S6" s="108">
        <v>150</v>
      </c>
      <c r="T6" s="629"/>
      <c r="U6" s="629"/>
      <c r="V6" s="676"/>
      <c r="W6" s="85"/>
      <c r="X6" s="97"/>
      <c r="Y6" s="97"/>
      <c r="Z6" s="111"/>
    </row>
    <row r="7" spans="1:244" s="86" customFormat="1" ht="21">
      <c r="A7" s="677">
        <v>2</v>
      </c>
      <c r="B7" s="678" t="s">
        <v>646</v>
      </c>
      <c r="C7" s="243"/>
      <c r="D7" s="104">
        <v>2</v>
      </c>
      <c r="E7" s="105" t="s">
        <v>121</v>
      </c>
      <c r="F7" s="106">
        <v>0</v>
      </c>
      <c r="G7" s="679"/>
      <c r="H7" s="679"/>
      <c r="I7" s="679"/>
      <c r="J7" s="104">
        <v>2</v>
      </c>
      <c r="K7" s="105" t="s">
        <v>121</v>
      </c>
      <c r="L7" s="106">
        <v>0</v>
      </c>
      <c r="M7" s="104">
        <v>0</v>
      </c>
      <c r="N7" s="105" t="s">
        <v>121</v>
      </c>
      <c r="O7" s="105">
        <v>2</v>
      </c>
      <c r="P7" s="680">
        <v>2</v>
      </c>
      <c r="Q7" s="629">
        <v>1</v>
      </c>
      <c r="R7" s="109">
        <v>4</v>
      </c>
      <c r="S7" s="108">
        <v>2</v>
      </c>
      <c r="T7" s="629">
        <v>6</v>
      </c>
      <c r="U7" s="629"/>
      <c r="V7" s="676">
        <f>1+IF(T7&lt;T5,1,0)+IF(T7&lt;T9,1,0)+IF(T7&lt;T11,1,0)</f>
        <v>2</v>
      </c>
      <c r="W7" s="85"/>
      <c r="X7" s="97"/>
      <c r="Y7" s="97"/>
      <c r="Z7" s="111"/>
    </row>
    <row r="8" spans="1:244" s="86" customFormat="1" ht="21">
      <c r="A8" s="677"/>
      <c r="B8" s="678"/>
      <c r="C8" s="243"/>
      <c r="D8" s="104">
        <v>50</v>
      </c>
      <c r="E8" s="105" t="s">
        <v>121</v>
      </c>
      <c r="F8" s="106">
        <v>26</v>
      </c>
      <c r="G8" s="679"/>
      <c r="H8" s="679"/>
      <c r="I8" s="679"/>
      <c r="J8" s="104">
        <v>50</v>
      </c>
      <c r="K8" s="105" t="s">
        <v>121</v>
      </c>
      <c r="L8" s="106">
        <v>46</v>
      </c>
      <c r="M8" s="104">
        <v>38</v>
      </c>
      <c r="N8" s="105" t="s">
        <v>121</v>
      </c>
      <c r="O8" s="106">
        <v>50</v>
      </c>
      <c r="P8" s="680"/>
      <c r="Q8" s="629"/>
      <c r="R8" s="109">
        <v>138</v>
      </c>
      <c r="S8" s="108">
        <v>132</v>
      </c>
      <c r="T8" s="629"/>
      <c r="U8" s="629"/>
      <c r="V8" s="676"/>
      <c r="W8" s="85"/>
      <c r="X8" s="97"/>
      <c r="Y8" s="97"/>
      <c r="Z8" s="111"/>
    </row>
    <row r="9" spans="1:244" s="86" customFormat="1" ht="21">
      <c r="A9" s="677">
        <v>3</v>
      </c>
      <c r="B9" s="678" t="s">
        <v>647</v>
      </c>
      <c r="C9" s="243"/>
      <c r="D9" s="104">
        <v>2</v>
      </c>
      <c r="E9" s="105" t="s">
        <v>121</v>
      </c>
      <c r="F9" s="106">
        <v>0</v>
      </c>
      <c r="G9" s="104">
        <v>0</v>
      </c>
      <c r="H9" s="105" t="s">
        <v>121</v>
      </c>
      <c r="I9" s="106">
        <v>2</v>
      </c>
      <c r="J9" s="679"/>
      <c r="K9" s="679"/>
      <c r="L9" s="679"/>
      <c r="M9" s="104">
        <v>0</v>
      </c>
      <c r="N9" s="105" t="s">
        <v>121</v>
      </c>
      <c r="O9" s="106">
        <v>2</v>
      </c>
      <c r="P9" s="680">
        <v>1</v>
      </c>
      <c r="Q9" s="629">
        <v>2</v>
      </c>
      <c r="R9" s="109">
        <v>2</v>
      </c>
      <c r="S9" s="108">
        <v>4</v>
      </c>
      <c r="T9" s="629">
        <v>3</v>
      </c>
      <c r="U9" s="629"/>
      <c r="V9" s="676">
        <f>1+IF(T9&lt;T5,1,0)+IF(T9&lt;T7,1,0)+IF(T9&lt;T11,1,0)</f>
        <v>3</v>
      </c>
      <c r="W9" s="85"/>
      <c r="X9" s="97"/>
      <c r="Y9" s="97"/>
      <c r="Z9" s="111"/>
    </row>
    <row r="10" spans="1:244" s="86" customFormat="1" ht="21">
      <c r="A10" s="677"/>
      <c r="B10" s="678"/>
      <c r="C10" s="243"/>
      <c r="D10" s="104">
        <v>50</v>
      </c>
      <c r="E10" s="105" t="s">
        <v>121</v>
      </c>
      <c r="F10" s="106">
        <v>36</v>
      </c>
      <c r="G10" s="104">
        <v>46</v>
      </c>
      <c r="H10" s="105" t="s">
        <v>121</v>
      </c>
      <c r="I10" s="106">
        <v>50</v>
      </c>
      <c r="J10" s="679"/>
      <c r="K10" s="679"/>
      <c r="L10" s="679"/>
      <c r="M10" s="104">
        <v>28</v>
      </c>
      <c r="N10" s="105" t="s">
        <v>121</v>
      </c>
      <c r="O10" s="106">
        <v>50</v>
      </c>
      <c r="P10" s="680"/>
      <c r="Q10" s="629"/>
      <c r="R10" s="109">
        <v>124</v>
      </c>
      <c r="S10" s="108">
        <v>136</v>
      </c>
      <c r="T10" s="629"/>
      <c r="U10" s="629"/>
      <c r="V10" s="676"/>
      <c r="W10" s="85"/>
      <c r="X10" s="97"/>
      <c r="Y10" s="97"/>
      <c r="Z10" s="111"/>
    </row>
    <row r="11" spans="1:244" ht="21">
      <c r="A11" s="677">
        <v>4</v>
      </c>
      <c r="B11" s="678" t="s">
        <v>624</v>
      </c>
      <c r="C11" s="243"/>
      <c r="D11" s="104">
        <v>2</v>
      </c>
      <c r="E11" s="105" t="s">
        <v>121</v>
      </c>
      <c r="F11" s="106">
        <v>0</v>
      </c>
      <c r="G11" s="104">
        <v>2</v>
      </c>
      <c r="H11" s="105" t="s">
        <v>121</v>
      </c>
      <c r="I11" s="106">
        <v>0</v>
      </c>
      <c r="J11" s="104">
        <v>2</v>
      </c>
      <c r="K11" s="105" t="s">
        <v>121</v>
      </c>
      <c r="L11" s="106">
        <v>0</v>
      </c>
      <c r="M11" s="679"/>
      <c r="N11" s="679"/>
      <c r="O11" s="679"/>
      <c r="P11" s="680">
        <v>3</v>
      </c>
      <c r="Q11" s="629">
        <v>0</v>
      </c>
      <c r="R11" s="109">
        <v>6</v>
      </c>
      <c r="S11" s="108">
        <v>0</v>
      </c>
      <c r="T11" s="629">
        <v>9</v>
      </c>
      <c r="U11" s="629"/>
      <c r="V11" s="676">
        <f>1+IF(T11&lt;T5,1,0)+IF(T11&lt;T7,1,0)+IF(T11&lt;T9,1,0)</f>
        <v>1</v>
      </c>
      <c r="W11" s="85"/>
      <c r="X11" s="97"/>
      <c r="Y11" s="97"/>
      <c r="Z11" s="111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</row>
    <row r="12" spans="1:244" s="116" customFormat="1" ht="21">
      <c r="A12" s="677"/>
      <c r="B12" s="678"/>
      <c r="C12" s="243"/>
      <c r="D12" s="104">
        <v>50</v>
      </c>
      <c r="E12" s="105" t="s">
        <v>121</v>
      </c>
      <c r="F12" s="106">
        <v>30</v>
      </c>
      <c r="G12" s="104">
        <v>50</v>
      </c>
      <c r="H12" s="105" t="s">
        <v>121</v>
      </c>
      <c r="I12" s="106">
        <v>38</v>
      </c>
      <c r="J12" s="104">
        <v>50</v>
      </c>
      <c r="K12" s="105" t="s">
        <v>121</v>
      </c>
      <c r="L12" s="106">
        <v>28</v>
      </c>
      <c r="M12" s="679"/>
      <c r="N12" s="679"/>
      <c r="O12" s="679"/>
      <c r="P12" s="680"/>
      <c r="Q12" s="629"/>
      <c r="R12" s="109">
        <v>150</v>
      </c>
      <c r="S12" s="108">
        <v>96</v>
      </c>
      <c r="T12" s="629"/>
      <c r="U12" s="629"/>
      <c r="V12" s="676"/>
      <c r="W12" s="85"/>
      <c r="X12" s="97"/>
      <c r="Y12" s="97"/>
      <c r="Z12" s="111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</row>
    <row r="13" spans="1:244" s="116" customFormat="1">
      <c r="A13" s="117"/>
      <c r="B13" s="117"/>
      <c r="C13" s="117"/>
      <c r="D13" s="118"/>
      <c r="E13" s="117"/>
      <c r="F13" s="118"/>
      <c r="G13" s="118"/>
      <c r="H13" s="117"/>
      <c r="I13" s="118"/>
      <c r="J13" s="118"/>
      <c r="K13" s="117"/>
      <c r="L13" s="118"/>
      <c r="M13" s="118"/>
      <c r="N13" s="117"/>
      <c r="O13" s="118"/>
      <c r="P13" s="118"/>
      <c r="Q13" s="118"/>
      <c r="R13" s="118"/>
      <c r="S13" s="118"/>
      <c r="T13" s="660"/>
      <c r="U13" s="660"/>
      <c r="V13" s="117"/>
      <c r="W13" s="79"/>
      <c r="X13" s="120"/>
      <c r="Y13" s="120"/>
      <c r="Z13" s="121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</row>
    <row r="14" spans="1:244" s="116" customFormat="1" ht="15.75">
      <c r="A14" s="122"/>
      <c r="B14" s="123" t="s">
        <v>122</v>
      </c>
      <c r="C14" s="122"/>
      <c r="D14" s="124"/>
      <c r="E14" s="122"/>
      <c r="F14" s="124"/>
      <c r="G14" s="124"/>
      <c r="H14" s="122"/>
      <c r="I14" s="124"/>
      <c r="J14" s="124"/>
      <c r="K14" s="122"/>
      <c r="L14" s="124"/>
      <c r="M14" s="124"/>
      <c r="N14" s="122"/>
      <c r="O14" s="124"/>
      <c r="P14" s="124"/>
      <c r="Q14" s="124"/>
      <c r="R14" s="124"/>
      <c r="S14" s="124"/>
      <c r="T14" s="122"/>
      <c r="U14" s="122"/>
      <c r="V14" s="122"/>
      <c r="W14" s="125"/>
      <c r="X14" s="126"/>
      <c r="Y14" s="126"/>
      <c r="Z14" s="127"/>
    </row>
    <row r="15" spans="1:244" s="129" customFormat="1" ht="18">
      <c r="A15" s="122"/>
      <c r="B15" s="128" t="s">
        <v>123</v>
      </c>
      <c r="C15" s="122"/>
      <c r="D15" s="124"/>
      <c r="E15" s="122"/>
      <c r="F15" s="124"/>
      <c r="G15" s="124"/>
      <c r="H15" s="122"/>
      <c r="I15" s="124"/>
      <c r="J15" s="124"/>
      <c r="K15" s="122"/>
      <c r="L15" s="124"/>
      <c r="M15" s="124"/>
      <c r="N15" s="122"/>
      <c r="O15" s="124"/>
      <c r="P15" s="124"/>
      <c r="Q15" s="124"/>
      <c r="R15" s="124"/>
      <c r="S15" s="124"/>
      <c r="T15" s="122"/>
      <c r="U15" s="122"/>
      <c r="V15" s="122"/>
      <c r="W15" s="125"/>
      <c r="X15" s="126"/>
      <c r="Y15" s="126"/>
      <c r="Z15" s="127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</row>
    <row r="16" spans="1:244" s="129" customFormat="1" ht="18">
      <c r="A16" s="122"/>
      <c r="B16" s="122"/>
      <c r="C16" s="122"/>
      <c r="D16" s="124"/>
      <c r="E16" s="122"/>
      <c r="F16" s="124"/>
      <c r="G16" s="124"/>
      <c r="H16" s="122"/>
      <c r="I16" s="124"/>
      <c r="J16" s="124"/>
      <c r="K16" s="122"/>
      <c r="L16" s="124"/>
      <c r="M16" s="124"/>
      <c r="N16" s="122"/>
      <c r="O16" s="124"/>
      <c r="P16" s="124"/>
      <c r="Q16" s="124"/>
      <c r="R16" s="124"/>
      <c r="S16" s="124"/>
      <c r="T16" s="122"/>
      <c r="U16" s="122"/>
      <c r="V16" s="122"/>
      <c r="W16" s="125"/>
      <c r="X16" s="126"/>
      <c r="Y16" s="126"/>
      <c r="Z16" s="127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</row>
    <row r="17" spans="1:244" s="129" customFormat="1">
      <c r="A17" s="130"/>
      <c r="B17" s="627" t="s">
        <v>124</v>
      </c>
      <c r="C17" s="627"/>
      <c r="D17" s="627"/>
      <c r="E17" s="627"/>
      <c r="F17" s="627"/>
      <c r="G17" s="627"/>
      <c r="H17" s="627"/>
      <c r="I17" s="627"/>
      <c r="J17" s="627"/>
      <c r="K17" s="627"/>
      <c r="L17" s="627"/>
      <c r="M17" s="627"/>
      <c r="N17" s="627"/>
      <c r="O17" s="627"/>
      <c r="P17" s="627"/>
      <c r="Q17" s="627"/>
      <c r="R17" s="627"/>
      <c r="S17" s="627"/>
      <c r="T17" s="627"/>
      <c r="U17" s="627"/>
      <c r="V17" s="627"/>
      <c r="W17" s="131"/>
      <c r="X17" s="132"/>
      <c r="Y17" s="132"/>
      <c r="Z17" s="133"/>
    </row>
    <row r="18" spans="1:244" s="129" customFormat="1" ht="18">
      <c r="A18" s="130"/>
      <c r="B18" s="628" t="s">
        <v>267</v>
      </c>
      <c r="C18" s="628"/>
      <c r="D18" s="628"/>
      <c r="E18" s="628"/>
      <c r="F18" s="628"/>
      <c r="G18" s="628"/>
      <c r="H18" s="628"/>
      <c r="I18" s="628"/>
      <c r="J18" s="628"/>
      <c r="K18" s="628"/>
      <c r="L18" s="628"/>
      <c r="M18" s="628"/>
      <c r="N18" s="628"/>
      <c r="O18" s="628"/>
      <c r="P18" s="628"/>
      <c r="Q18" s="628"/>
      <c r="R18" s="628"/>
      <c r="S18" s="628"/>
      <c r="T18" s="628"/>
      <c r="U18" s="628"/>
      <c r="V18" s="628"/>
    </row>
    <row r="19" spans="1:244" s="129" customFormat="1" ht="18">
      <c r="A19" s="130"/>
      <c r="B19" s="628"/>
      <c r="C19" s="628"/>
      <c r="D19" s="628"/>
      <c r="E19" s="628"/>
      <c r="F19" s="628"/>
      <c r="G19" s="628"/>
      <c r="H19" s="628"/>
      <c r="I19" s="628"/>
      <c r="J19" s="628"/>
      <c r="K19" s="628"/>
      <c r="L19" s="628"/>
      <c r="M19" s="628"/>
      <c r="N19" s="628"/>
      <c r="O19" s="628"/>
      <c r="P19" s="628"/>
      <c r="Q19" s="628"/>
      <c r="R19" s="628"/>
      <c r="S19" s="628"/>
      <c r="T19" s="628"/>
      <c r="U19" s="628"/>
      <c r="V19" s="628"/>
    </row>
    <row r="20" spans="1:244" s="129" customFormat="1" ht="18">
      <c r="A20" s="130"/>
      <c r="B20" s="628"/>
      <c r="C20" s="628"/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</row>
    <row r="21" spans="1:244" s="129" customFormat="1" ht="18">
      <c r="A21" s="130"/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</row>
    <row r="22" spans="1:244" s="129" customFormat="1" ht="18">
      <c r="A22" s="131"/>
      <c r="B22" s="624" t="s">
        <v>268</v>
      </c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131"/>
    </row>
    <row r="23" spans="1:244" s="129" customFormat="1" ht="18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131"/>
    </row>
    <row r="24" spans="1:244" s="129" customFormat="1" ht="18">
      <c r="A24" s="131"/>
      <c r="B24" s="624"/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131"/>
    </row>
    <row r="25" spans="1:244" s="129" customFormat="1" ht="18">
      <c r="A25" s="131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131"/>
    </row>
    <row r="26" spans="1:244" s="129" customFormat="1" ht="18">
      <c r="A26" s="131"/>
      <c r="B26" s="624" t="s">
        <v>126</v>
      </c>
      <c r="C26" s="624"/>
      <c r="D26" s="624"/>
      <c r="E26" s="624"/>
      <c r="F26" s="624"/>
      <c r="G26" s="624"/>
      <c r="H26" s="624"/>
      <c r="I26" s="624"/>
      <c r="J26" s="624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131"/>
    </row>
    <row r="27" spans="1:244">
      <c r="A27" s="131"/>
      <c r="B27" s="624"/>
      <c r="C27" s="624"/>
      <c r="D27" s="624"/>
      <c r="E27" s="624"/>
      <c r="F27" s="624"/>
      <c r="G27" s="624"/>
      <c r="H27" s="624"/>
      <c r="I27" s="624"/>
      <c r="J27" s="624"/>
      <c r="K27" s="624"/>
      <c r="L27" s="624"/>
      <c r="M27" s="624"/>
      <c r="N27" s="624"/>
      <c r="O27" s="624"/>
      <c r="P27" s="624"/>
      <c r="Q27" s="624"/>
      <c r="R27" s="624"/>
      <c r="S27" s="624"/>
      <c r="T27" s="624"/>
      <c r="U27" s="624"/>
      <c r="V27" s="624"/>
      <c r="W27" s="131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</row>
    <row r="28" spans="1:244">
      <c r="A28" s="131"/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4"/>
      <c r="M28" s="624"/>
      <c r="N28" s="624"/>
      <c r="O28" s="624"/>
      <c r="P28" s="624"/>
      <c r="Q28" s="624"/>
      <c r="R28" s="624"/>
      <c r="S28" s="624"/>
      <c r="T28" s="624"/>
      <c r="U28" s="624"/>
      <c r="V28" s="624"/>
      <c r="W28" s="13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</row>
    <row r="29" spans="1:244">
      <c r="B29" s="625"/>
      <c r="C29" s="625"/>
      <c r="D29" s="625"/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  <c r="P29" s="625"/>
      <c r="Q29" s="625"/>
      <c r="R29" s="625"/>
      <c r="S29" s="625"/>
      <c r="T29" s="625"/>
      <c r="U29" s="625"/>
      <c r="V29" s="625"/>
    </row>
    <row r="30" spans="1:244">
      <c r="B30" s="134" t="s">
        <v>269</v>
      </c>
      <c r="L30" s="81" t="s">
        <v>128</v>
      </c>
      <c r="O30" s="659">
        <v>45751</v>
      </c>
      <c r="P30" s="659"/>
    </row>
    <row r="31" spans="1:244">
      <c r="P31" s="138"/>
    </row>
    <row r="32" spans="1:244">
      <c r="P32" s="138"/>
    </row>
    <row r="33" spans="16:16">
      <c r="P33" s="138"/>
    </row>
    <row r="34" spans="16:16">
      <c r="P34" s="138"/>
    </row>
    <row r="35" spans="16:16">
      <c r="P35" s="138"/>
    </row>
    <row r="36" spans="16:16">
      <c r="P36" s="138"/>
    </row>
    <row r="37" spans="16:16">
      <c r="P37" s="138"/>
    </row>
    <row r="38" spans="16:16">
      <c r="P38" s="138"/>
    </row>
    <row r="39" spans="16:16">
      <c r="P39" s="138"/>
    </row>
    <row r="40" spans="16:16">
      <c r="P40" s="138"/>
    </row>
    <row r="41" spans="16:16">
      <c r="P41" s="138"/>
    </row>
    <row r="42" spans="16:16">
      <c r="P42" s="138"/>
    </row>
    <row r="43" spans="16:16">
      <c r="P43" s="138"/>
    </row>
    <row r="44" spans="16:16">
      <c r="P44" s="138"/>
    </row>
    <row r="45" spans="16:16">
      <c r="P45" s="138"/>
    </row>
  </sheetData>
  <mergeCells count="60">
    <mergeCell ref="A1:V1"/>
    <mergeCell ref="A3:A4"/>
    <mergeCell ref="B3:B4"/>
    <mergeCell ref="D3:F3"/>
    <mergeCell ref="G3:I3"/>
    <mergeCell ref="J3:L3"/>
    <mergeCell ref="M3:O3"/>
    <mergeCell ref="P3:P4"/>
    <mergeCell ref="Q3:Q4"/>
    <mergeCell ref="R3:S3"/>
    <mergeCell ref="T3:U4"/>
    <mergeCell ref="V3:V4"/>
    <mergeCell ref="D4:F4"/>
    <mergeCell ref="G4:I4"/>
    <mergeCell ref="J4:L4"/>
    <mergeCell ref="M4:O4"/>
    <mergeCell ref="R4:S4"/>
    <mergeCell ref="A5:A6"/>
    <mergeCell ref="B5:B6"/>
    <mergeCell ref="D5:F6"/>
    <mergeCell ref="P5:P6"/>
    <mergeCell ref="Q5:Q6"/>
    <mergeCell ref="T5:U6"/>
    <mergeCell ref="V5:V6"/>
    <mergeCell ref="A7:A8"/>
    <mergeCell ref="B7:B8"/>
    <mergeCell ref="G7:I8"/>
    <mergeCell ref="P7:P8"/>
    <mergeCell ref="Q7:Q8"/>
    <mergeCell ref="T7:U8"/>
    <mergeCell ref="V7:V8"/>
    <mergeCell ref="T9:U10"/>
    <mergeCell ref="V9:V10"/>
    <mergeCell ref="A11:A12"/>
    <mergeCell ref="B11:B12"/>
    <mergeCell ref="M11:O12"/>
    <mergeCell ref="P11:P12"/>
    <mergeCell ref="Q11:Q12"/>
    <mergeCell ref="T11:U12"/>
    <mergeCell ref="V11:V12"/>
    <mergeCell ref="A9:A10"/>
    <mergeCell ref="B9:B10"/>
    <mergeCell ref="J9:L10"/>
    <mergeCell ref="P9:P10"/>
    <mergeCell ref="Q9:Q10"/>
    <mergeCell ref="T13:U13"/>
    <mergeCell ref="B17:V17"/>
    <mergeCell ref="B18:V18"/>
    <mergeCell ref="B19:V19"/>
    <mergeCell ref="B20:V20"/>
    <mergeCell ref="B21:V21"/>
    <mergeCell ref="B22:V22"/>
    <mergeCell ref="B23:V23"/>
    <mergeCell ref="B24:V24"/>
    <mergeCell ref="B25:V25"/>
    <mergeCell ref="B26:V26"/>
    <mergeCell ref="B27:V27"/>
    <mergeCell ref="B28:V28"/>
    <mergeCell ref="B29:V29"/>
    <mergeCell ref="O30:P30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0"/>
  <sheetViews>
    <sheetView view="pageBreakPreview" zoomScale="110" zoomScaleNormal="100" zoomScalePageLayoutView="110" workbookViewId="0">
      <selection activeCell="B16" sqref="B16:V16"/>
    </sheetView>
  </sheetViews>
  <sheetFormatPr defaultColWidth="1.7109375" defaultRowHeight="21"/>
  <cols>
    <col min="1" max="1" width="4.7109375" style="491" customWidth="1"/>
    <col min="2" max="2" width="42.140625" style="491" customWidth="1"/>
    <col min="3" max="3" width="9.7109375" style="491" hidden="1" customWidth="1"/>
    <col min="4" max="4" width="5.7109375" style="500" customWidth="1"/>
    <col min="5" max="5" width="1.7109375" style="491"/>
    <col min="6" max="6" width="5.7109375" style="539" customWidth="1"/>
    <col min="7" max="7" width="5.7109375" style="500" customWidth="1"/>
    <col min="8" max="8" width="1.7109375" style="491"/>
    <col min="9" max="9" width="5.7109375" style="539" customWidth="1"/>
    <col min="10" max="10" width="5.7109375" style="540" customWidth="1"/>
    <col min="11" max="11" width="1.7109375" style="491"/>
    <col min="12" max="12" width="5.7109375" style="539" customWidth="1"/>
    <col min="13" max="13" width="5.7109375" style="540" customWidth="1"/>
    <col min="14" max="14" width="1.7109375" style="491"/>
    <col min="15" max="15" width="5.7109375" style="539" customWidth="1"/>
    <col min="16" max="16" width="8.7109375" style="540" customWidth="1"/>
    <col min="17" max="17" width="8.7109375" style="500" customWidth="1"/>
    <col min="18" max="18" width="8.85546875" style="540" customWidth="1"/>
    <col min="19" max="19" width="8.85546875" style="500" customWidth="1"/>
    <col min="20" max="20" width="5.28515625" style="491" customWidth="1"/>
    <col min="21" max="21" width="13.7109375" style="491" customWidth="1"/>
    <col min="22" max="22" width="10" style="491" customWidth="1"/>
    <col min="23" max="23" width="7" style="491" customWidth="1"/>
    <col min="24" max="241" width="9.140625" style="492" customWidth="1"/>
    <col min="242" max="242" width="2.7109375" style="492" customWidth="1"/>
    <col min="243" max="243" width="17.5703125" style="492" customWidth="1"/>
    <col min="244" max="244" width="11.5703125" style="492" hidden="1" customWidth="1"/>
    <col min="245" max="16384" width="1.7109375" style="492"/>
  </cols>
  <sheetData>
    <row r="1" spans="1:244" ht="36">
      <c r="A1" s="692" t="s">
        <v>271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</row>
    <row r="2" spans="1:244" ht="21.75" customHeight="1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</row>
    <row r="3" spans="1:244" ht="32.85" customHeight="1">
      <c r="A3" s="494"/>
      <c r="B3" s="495" t="s">
        <v>115</v>
      </c>
      <c r="C3" s="496" t="s">
        <v>116</v>
      </c>
      <c r="D3" s="693" t="s">
        <v>20</v>
      </c>
      <c r="E3" s="693"/>
      <c r="F3" s="693"/>
      <c r="G3" s="693" t="s">
        <v>209</v>
      </c>
      <c r="H3" s="693"/>
      <c r="I3" s="693"/>
      <c r="J3" s="693" t="s">
        <v>43</v>
      </c>
      <c r="K3" s="693"/>
      <c r="L3" s="693"/>
      <c r="M3" s="693" t="s">
        <v>605</v>
      </c>
      <c r="N3" s="693"/>
      <c r="O3" s="693"/>
      <c r="P3" s="497" t="s">
        <v>117</v>
      </c>
      <c r="Q3" s="498" t="s">
        <v>118</v>
      </c>
      <c r="R3" s="694" t="s">
        <v>119</v>
      </c>
      <c r="S3" s="694"/>
      <c r="T3" s="694" t="s">
        <v>120</v>
      </c>
      <c r="U3" s="694"/>
      <c r="V3" s="499" t="s">
        <v>12</v>
      </c>
      <c r="W3" s="500"/>
      <c r="X3" s="501"/>
      <c r="Y3" s="501"/>
      <c r="Z3" s="50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  <c r="AQ3" s="491"/>
      <c r="AR3" s="491"/>
      <c r="AS3" s="491"/>
      <c r="AT3" s="491"/>
      <c r="AU3" s="491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  <c r="BP3" s="491"/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1"/>
      <c r="CG3" s="491"/>
      <c r="CH3" s="491"/>
      <c r="CI3" s="491"/>
      <c r="CJ3" s="491"/>
      <c r="CK3" s="491"/>
      <c r="CL3" s="491"/>
      <c r="CM3" s="491"/>
      <c r="CN3" s="491"/>
      <c r="CO3" s="491"/>
      <c r="CP3" s="491"/>
      <c r="CQ3" s="491"/>
      <c r="CR3" s="491"/>
      <c r="CS3" s="491"/>
      <c r="CT3" s="491"/>
      <c r="CU3" s="491"/>
      <c r="CV3" s="491"/>
      <c r="CW3" s="491"/>
      <c r="CX3" s="491"/>
      <c r="CY3" s="491"/>
      <c r="CZ3" s="491"/>
      <c r="DA3" s="491"/>
      <c r="DB3" s="491"/>
      <c r="DC3" s="491"/>
      <c r="DD3" s="491"/>
      <c r="DE3" s="491"/>
      <c r="DF3" s="491"/>
      <c r="DG3" s="491"/>
      <c r="DH3" s="491"/>
      <c r="DI3" s="491"/>
      <c r="DJ3" s="491"/>
      <c r="DK3" s="491"/>
      <c r="DL3" s="491"/>
      <c r="DM3" s="491"/>
      <c r="DN3" s="491"/>
      <c r="DO3" s="491"/>
      <c r="DP3" s="491"/>
      <c r="DQ3" s="491"/>
      <c r="DR3" s="491"/>
      <c r="DS3" s="491"/>
      <c r="DT3" s="491"/>
      <c r="DU3" s="491"/>
      <c r="DV3" s="491"/>
      <c r="DW3" s="491"/>
      <c r="DX3" s="491"/>
      <c r="DY3" s="491"/>
      <c r="DZ3" s="491"/>
      <c r="EA3" s="491"/>
      <c r="EB3" s="491"/>
      <c r="EC3" s="491"/>
      <c r="ED3" s="491"/>
      <c r="EE3" s="491"/>
      <c r="EF3" s="491"/>
      <c r="EG3" s="491"/>
      <c r="EH3" s="491"/>
      <c r="EI3" s="491"/>
      <c r="EJ3" s="491"/>
      <c r="EK3" s="491"/>
      <c r="EL3" s="491"/>
      <c r="EM3" s="491"/>
      <c r="EN3" s="491"/>
      <c r="EO3" s="491"/>
      <c r="EP3" s="491"/>
      <c r="EQ3" s="491"/>
      <c r="ER3" s="491"/>
      <c r="ES3" s="491"/>
      <c r="ET3" s="491"/>
      <c r="EU3" s="491"/>
      <c r="EV3" s="491"/>
      <c r="EW3" s="491"/>
      <c r="EX3" s="491"/>
      <c r="EY3" s="491"/>
      <c r="EZ3" s="491"/>
      <c r="FA3" s="491"/>
      <c r="FB3" s="491"/>
      <c r="FC3" s="491"/>
      <c r="FD3" s="491"/>
      <c r="FE3" s="491"/>
      <c r="FF3" s="491"/>
      <c r="FG3" s="491"/>
      <c r="FH3" s="491"/>
      <c r="FI3" s="491"/>
      <c r="FJ3" s="491"/>
      <c r="FK3" s="491"/>
      <c r="FL3" s="491"/>
      <c r="FM3" s="491"/>
      <c r="FN3" s="491"/>
      <c r="FO3" s="491"/>
      <c r="FP3" s="491"/>
      <c r="FQ3" s="491"/>
      <c r="FR3" s="491"/>
      <c r="FS3" s="491"/>
      <c r="FT3" s="491"/>
      <c r="FU3" s="491"/>
      <c r="FV3" s="491"/>
      <c r="FW3" s="491"/>
      <c r="FX3" s="491"/>
      <c r="FY3" s="491"/>
      <c r="FZ3" s="491"/>
      <c r="GA3" s="491"/>
      <c r="GB3" s="491"/>
      <c r="GC3" s="491"/>
      <c r="GD3" s="491"/>
      <c r="GE3" s="491"/>
      <c r="GF3" s="491"/>
      <c r="GG3" s="491"/>
      <c r="GH3" s="491"/>
      <c r="GI3" s="491"/>
      <c r="GJ3" s="491"/>
      <c r="GK3" s="491"/>
      <c r="GL3" s="491"/>
      <c r="GM3" s="491"/>
      <c r="GN3" s="491"/>
      <c r="GO3" s="491"/>
      <c r="GP3" s="491"/>
      <c r="GQ3" s="491"/>
      <c r="GR3" s="491"/>
      <c r="GS3" s="491"/>
      <c r="GT3" s="491"/>
      <c r="GU3" s="491"/>
      <c r="GV3" s="491"/>
      <c r="GW3" s="491"/>
      <c r="GX3" s="491"/>
      <c r="GY3" s="491"/>
      <c r="GZ3" s="491"/>
      <c r="HA3" s="491"/>
      <c r="HB3" s="491"/>
      <c r="HC3" s="491"/>
      <c r="HD3" s="491"/>
      <c r="HE3" s="491"/>
      <c r="HF3" s="491"/>
      <c r="HG3" s="491"/>
      <c r="HH3" s="491"/>
      <c r="HI3" s="491"/>
      <c r="HJ3" s="491"/>
      <c r="HK3" s="491"/>
      <c r="HL3" s="491"/>
      <c r="HM3" s="491"/>
      <c r="HN3" s="491"/>
      <c r="HO3" s="491"/>
      <c r="HP3" s="491"/>
      <c r="HQ3" s="491"/>
      <c r="HR3" s="491"/>
      <c r="HS3" s="491"/>
      <c r="HT3" s="491"/>
      <c r="HU3" s="491"/>
      <c r="HV3" s="491"/>
      <c r="HW3" s="491"/>
      <c r="HX3" s="491"/>
      <c r="HY3" s="491"/>
      <c r="HZ3" s="491"/>
      <c r="IA3" s="491"/>
      <c r="IB3" s="491"/>
      <c r="IC3" s="491"/>
      <c r="ID3" s="491"/>
      <c r="IE3" s="491"/>
      <c r="IF3" s="491"/>
      <c r="IG3" s="491"/>
      <c r="IH3" s="491"/>
      <c r="II3" s="491"/>
      <c r="IJ3" s="491"/>
    </row>
    <row r="4" spans="1:244">
      <c r="A4" s="502">
        <v>1</v>
      </c>
      <c r="B4" s="503" t="s">
        <v>603</v>
      </c>
      <c r="C4" s="504"/>
      <c r="D4" s="505"/>
      <c r="E4" s="506"/>
      <c r="F4" s="507"/>
      <c r="G4" s="508">
        <v>2</v>
      </c>
      <c r="H4" s="509" t="s">
        <v>121</v>
      </c>
      <c r="I4" s="510">
        <v>0</v>
      </c>
      <c r="J4" s="508">
        <v>1</v>
      </c>
      <c r="K4" s="509" t="s">
        <v>121</v>
      </c>
      <c r="L4" s="510">
        <v>2</v>
      </c>
      <c r="M4" s="508">
        <v>0</v>
      </c>
      <c r="N4" s="509" t="s">
        <v>121</v>
      </c>
      <c r="O4" s="510">
        <v>2</v>
      </c>
      <c r="P4" s="511">
        <f>IF(G4&gt;I4,1,0)+IF(J4&gt;L4,1,0)+IF(M4&gt;O4,1,0)</f>
        <v>1</v>
      </c>
      <c r="Q4" s="512">
        <f>IF(G4&lt;I4,1,0)+IF(J4&lt;L4,1,0)+IF(M4&lt;O4,1,0)</f>
        <v>2</v>
      </c>
      <c r="R4" s="513">
        <f>G4+J4+M4</f>
        <v>3</v>
      </c>
      <c r="S4" s="512">
        <f>I4+L4+O4</f>
        <v>4</v>
      </c>
      <c r="T4" s="690">
        <f>P4*2+Q4*1</f>
        <v>4</v>
      </c>
      <c r="U4" s="690"/>
      <c r="V4" s="514">
        <f>1+IF(T4&lt;T5,1,0)+IF(T4&lt;T6,1,0)+IF(T4&lt;T7,1,0)</f>
        <v>3</v>
      </c>
      <c r="X4" s="501"/>
      <c r="Y4" s="501"/>
      <c r="Z4" s="515"/>
    </row>
    <row r="5" spans="1:244">
      <c r="A5" s="502">
        <v>2</v>
      </c>
      <c r="B5" s="503" t="s">
        <v>601</v>
      </c>
      <c r="C5" s="504"/>
      <c r="D5" s="508">
        <f>I4</f>
        <v>0</v>
      </c>
      <c r="E5" s="516" t="s">
        <v>121</v>
      </c>
      <c r="F5" s="510">
        <f>G4</f>
        <v>2</v>
      </c>
      <c r="G5" s="517"/>
      <c r="H5" s="518"/>
      <c r="I5" s="519"/>
      <c r="J5" s="508">
        <v>0</v>
      </c>
      <c r="K5" s="509" t="s">
        <v>121</v>
      </c>
      <c r="L5" s="510">
        <v>2</v>
      </c>
      <c r="M5" s="508">
        <v>0</v>
      </c>
      <c r="N5" s="509" t="s">
        <v>121</v>
      </c>
      <c r="O5" s="510">
        <v>2</v>
      </c>
      <c r="P5" s="511">
        <f>IF(D5&gt;F5,1,0)+IF(J5&gt;L5,1,0)+IF(M5&gt;O5,1,0)</f>
        <v>0</v>
      </c>
      <c r="Q5" s="512">
        <f>IF(D5&lt;F5,1,0)+IF(J5&lt;L5,1,0)+IF(M5&lt;O5,1,0)</f>
        <v>3</v>
      </c>
      <c r="R5" s="513">
        <f>D5+J5+M5</f>
        <v>0</v>
      </c>
      <c r="S5" s="512">
        <f>F5+L5+O5</f>
        <v>6</v>
      </c>
      <c r="T5" s="690">
        <v>0</v>
      </c>
      <c r="U5" s="690"/>
      <c r="V5" s="514">
        <f>1+IF(T5&lt;T4,1,0)+IF(T5&lt;T6,1,0)+IF(T5&lt;T7,1,0)</f>
        <v>4</v>
      </c>
      <c r="X5" s="501"/>
      <c r="Y5" s="501"/>
      <c r="Z5" s="515"/>
    </row>
    <row r="6" spans="1:244">
      <c r="A6" s="502">
        <v>3</v>
      </c>
      <c r="B6" s="503" t="s">
        <v>298</v>
      </c>
      <c r="C6" s="504"/>
      <c r="D6" s="508">
        <f>L4</f>
        <v>2</v>
      </c>
      <c r="E6" s="516" t="s">
        <v>121</v>
      </c>
      <c r="F6" s="510">
        <f>J4</f>
        <v>1</v>
      </c>
      <c r="G6" s="508">
        <f>L5</f>
        <v>2</v>
      </c>
      <c r="H6" s="516" t="s">
        <v>121</v>
      </c>
      <c r="I6" s="510">
        <f>J5</f>
        <v>0</v>
      </c>
      <c r="J6" s="517"/>
      <c r="K6" s="518"/>
      <c r="L6" s="519"/>
      <c r="M6" s="508">
        <v>0</v>
      </c>
      <c r="N6" s="509" t="s">
        <v>121</v>
      </c>
      <c r="O6" s="510">
        <v>2</v>
      </c>
      <c r="P6" s="511">
        <f>IF(D6&gt;F6,1,0)+IF(G6&gt;I6,1,0)+IF(M6&gt;O6,1,0)</f>
        <v>2</v>
      </c>
      <c r="Q6" s="512">
        <f>IF(D6&lt;F6,1,0)+IF(G6&lt;I6,1,0)+IF(M6&lt;O6,1,0)</f>
        <v>1</v>
      </c>
      <c r="R6" s="513">
        <f>D6+G6+M6</f>
        <v>4</v>
      </c>
      <c r="S6" s="512">
        <f>F6+I6+O6</f>
        <v>3</v>
      </c>
      <c r="T6" s="690">
        <f>P6*2+Q6*1</f>
        <v>5</v>
      </c>
      <c r="U6" s="690"/>
      <c r="V6" s="514">
        <f>1+IF(T6&lt;T4,1,0)+IF(T6&lt;T5,1,0)+IF(T6&lt;T7,1,0)</f>
        <v>2</v>
      </c>
      <c r="X6" s="501"/>
      <c r="Y6" s="501"/>
      <c r="Z6" s="515"/>
    </row>
    <row r="7" spans="1:244">
      <c r="A7" s="502">
        <v>4</v>
      </c>
      <c r="B7" s="503" t="s">
        <v>604</v>
      </c>
      <c r="C7" s="504"/>
      <c r="D7" s="508">
        <f>O4</f>
        <v>2</v>
      </c>
      <c r="E7" s="516" t="s">
        <v>121</v>
      </c>
      <c r="F7" s="510">
        <f>M4</f>
        <v>0</v>
      </c>
      <c r="G7" s="508">
        <f>O5</f>
        <v>2</v>
      </c>
      <c r="H7" s="516" t="s">
        <v>121</v>
      </c>
      <c r="I7" s="510">
        <f>M5</f>
        <v>0</v>
      </c>
      <c r="J7" s="508">
        <f>O6</f>
        <v>2</v>
      </c>
      <c r="K7" s="516" t="s">
        <v>121</v>
      </c>
      <c r="L7" s="510">
        <f>M6</f>
        <v>0</v>
      </c>
      <c r="M7" s="517"/>
      <c r="N7" s="518"/>
      <c r="O7" s="519"/>
      <c r="P7" s="511">
        <f>IF(D7&gt;F7,1,0)+IF(G7&gt;I7,1,0)+IF(J7&gt;L7,1,0)</f>
        <v>3</v>
      </c>
      <c r="Q7" s="512">
        <f>IF(D7&lt;F7,1,0)+IF(G7&lt;I7,1,0)+IF(J7&lt;L7,1,0)</f>
        <v>0</v>
      </c>
      <c r="R7" s="513">
        <f>D7+G7+J7</f>
        <v>6</v>
      </c>
      <c r="S7" s="512">
        <f>F7+I7+L7</f>
        <v>0</v>
      </c>
      <c r="T7" s="690">
        <v>9</v>
      </c>
      <c r="U7" s="690"/>
      <c r="V7" s="514">
        <f>1+IF(T7&lt;T4,1,0)+IF(T7&lt;T5,1,0)+IF(T7&lt;T6,1,0)</f>
        <v>1</v>
      </c>
      <c r="X7" s="501"/>
      <c r="Y7" s="501"/>
      <c r="Z7" s="515"/>
    </row>
    <row r="8" spans="1:244" s="523" customFormat="1">
      <c r="A8" s="520"/>
      <c r="B8" s="520"/>
      <c r="C8" s="520"/>
      <c r="D8" s="521"/>
      <c r="E8" s="520"/>
      <c r="F8" s="521"/>
      <c r="G8" s="521"/>
      <c r="H8" s="520"/>
      <c r="I8" s="521"/>
      <c r="J8" s="521"/>
      <c r="K8" s="520"/>
      <c r="L8" s="521"/>
      <c r="M8" s="521"/>
      <c r="N8" s="520"/>
      <c r="O8" s="521"/>
      <c r="P8" s="522"/>
      <c r="Q8" s="521"/>
      <c r="R8" s="522"/>
      <c r="S8" s="521"/>
      <c r="T8" s="691"/>
      <c r="U8" s="691"/>
      <c r="V8" s="520"/>
      <c r="W8" s="491"/>
      <c r="X8" s="501"/>
      <c r="Y8" s="501"/>
      <c r="Z8" s="515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  <c r="AL8" s="492"/>
      <c r="AM8" s="492"/>
      <c r="AN8" s="492"/>
      <c r="AO8" s="492"/>
      <c r="AP8" s="492"/>
      <c r="AQ8" s="492"/>
      <c r="AR8" s="492"/>
      <c r="AS8" s="492"/>
      <c r="AT8" s="492"/>
      <c r="AU8" s="492"/>
      <c r="AV8" s="492"/>
      <c r="AW8" s="492"/>
      <c r="AX8" s="492"/>
      <c r="AY8" s="492"/>
      <c r="AZ8" s="492"/>
      <c r="BA8" s="492"/>
      <c r="BB8" s="492"/>
      <c r="BC8" s="492"/>
      <c r="BD8" s="492"/>
      <c r="BE8" s="492"/>
      <c r="BF8" s="492"/>
      <c r="BG8" s="492"/>
      <c r="BH8" s="492"/>
      <c r="BI8" s="492"/>
      <c r="BJ8" s="492"/>
      <c r="BK8" s="492"/>
      <c r="BL8" s="492"/>
      <c r="BM8" s="492"/>
      <c r="BN8" s="492"/>
      <c r="BO8" s="492"/>
      <c r="BP8" s="492"/>
      <c r="BQ8" s="492"/>
      <c r="BR8" s="492"/>
      <c r="BS8" s="492"/>
      <c r="BT8" s="492"/>
      <c r="BU8" s="492"/>
      <c r="BV8" s="492"/>
      <c r="BW8" s="492"/>
      <c r="BX8" s="492"/>
      <c r="BY8" s="492"/>
      <c r="BZ8" s="492"/>
      <c r="CA8" s="492"/>
      <c r="CB8" s="492"/>
      <c r="CC8" s="492"/>
      <c r="CD8" s="492"/>
      <c r="CE8" s="492"/>
      <c r="CF8" s="492"/>
      <c r="CG8" s="492"/>
      <c r="CH8" s="492"/>
      <c r="CI8" s="492"/>
      <c r="CJ8" s="492"/>
      <c r="CK8" s="492"/>
      <c r="CL8" s="492"/>
      <c r="CM8" s="492"/>
      <c r="CN8" s="492"/>
      <c r="CO8" s="492"/>
      <c r="CP8" s="492"/>
      <c r="CQ8" s="492"/>
      <c r="CR8" s="492"/>
      <c r="CS8" s="492"/>
      <c r="CT8" s="492"/>
      <c r="CU8" s="492"/>
      <c r="CV8" s="492"/>
      <c r="CW8" s="492"/>
      <c r="CX8" s="492"/>
      <c r="CY8" s="492"/>
      <c r="CZ8" s="492"/>
      <c r="DA8" s="492"/>
      <c r="DB8" s="492"/>
      <c r="DC8" s="492"/>
      <c r="DD8" s="492"/>
      <c r="DE8" s="492"/>
      <c r="DF8" s="492"/>
      <c r="DG8" s="492"/>
      <c r="DH8" s="492"/>
      <c r="DI8" s="492"/>
      <c r="DJ8" s="492"/>
      <c r="DK8" s="492"/>
      <c r="DL8" s="492"/>
      <c r="DM8" s="492"/>
      <c r="DN8" s="492"/>
      <c r="DO8" s="492"/>
      <c r="DP8" s="492"/>
      <c r="DQ8" s="492"/>
      <c r="DR8" s="492"/>
      <c r="DS8" s="492"/>
      <c r="DT8" s="492"/>
      <c r="DU8" s="492"/>
      <c r="DV8" s="492"/>
      <c r="DW8" s="492"/>
      <c r="DX8" s="492"/>
      <c r="DY8" s="492"/>
      <c r="DZ8" s="492"/>
      <c r="EA8" s="492"/>
      <c r="EB8" s="492"/>
      <c r="EC8" s="492"/>
      <c r="ED8" s="492"/>
      <c r="EE8" s="492"/>
      <c r="EF8" s="492"/>
      <c r="EG8" s="492"/>
      <c r="EH8" s="492"/>
      <c r="EI8" s="492"/>
      <c r="EJ8" s="492"/>
      <c r="EK8" s="492"/>
      <c r="EL8" s="492"/>
      <c r="EM8" s="492"/>
      <c r="EN8" s="492"/>
      <c r="EO8" s="492"/>
      <c r="EP8" s="492"/>
      <c r="EQ8" s="492"/>
      <c r="ER8" s="492"/>
      <c r="ES8" s="492"/>
      <c r="ET8" s="492"/>
      <c r="EU8" s="492"/>
      <c r="EV8" s="492"/>
      <c r="EW8" s="492"/>
      <c r="EX8" s="492"/>
      <c r="EY8" s="492"/>
      <c r="EZ8" s="492"/>
      <c r="FA8" s="492"/>
      <c r="FB8" s="492"/>
      <c r="FC8" s="492"/>
      <c r="FD8" s="492"/>
      <c r="FE8" s="492"/>
      <c r="FF8" s="492"/>
      <c r="FG8" s="492"/>
      <c r="FH8" s="492"/>
      <c r="FI8" s="492"/>
      <c r="FJ8" s="492"/>
      <c r="FK8" s="492"/>
      <c r="FL8" s="492"/>
      <c r="FM8" s="492"/>
      <c r="FN8" s="492"/>
      <c r="FO8" s="492"/>
      <c r="FP8" s="492"/>
      <c r="FQ8" s="492"/>
      <c r="FR8" s="492"/>
      <c r="FS8" s="492"/>
      <c r="FT8" s="492"/>
      <c r="FU8" s="492"/>
      <c r="FV8" s="492"/>
      <c r="FW8" s="492"/>
      <c r="FX8" s="492"/>
      <c r="FY8" s="492"/>
      <c r="FZ8" s="492"/>
      <c r="GA8" s="492"/>
      <c r="GB8" s="492"/>
      <c r="GC8" s="492"/>
      <c r="GD8" s="492"/>
      <c r="GE8" s="492"/>
      <c r="GF8" s="492"/>
      <c r="GG8" s="492"/>
      <c r="GH8" s="492"/>
      <c r="GI8" s="492"/>
      <c r="GJ8" s="492"/>
      <c r="GK8" s="492"/>
      <c r="GL8" s="492"/>
      <c r="GM8" s="492"/>
      <c r="GN8" s="492"/>
      <c r="GO8" s="492"/>
      <c r="GP8" s="492"/>
      <c r="GQ8" s="492"/>
      <c r="GR8" s="492"/>
      <c r="GS8" s="492"/>
      <c r="GT8" s="492"/>
      <c r="GU8" s="492"/>
      <c r="GV8" s="492"/>
      <c r="GW8" s="492"/>
      <c r="GX8" s="492"/>
      <c r="GY8" s="492"/>
      <c r="GZ8" s="492"/>
      <c r="HA8" s="492"/>
      <c r="HB8" s="492"/>
      <c r="HC8" s="492"/>
      <c r="HD8" s="492"/>
      <c r="HE8" s="492"/>
      <c r="HF8" s="492"/>
      <c r="HG8" s="492"/>
      <c r="HH8" s="492"/>
      <c r="HI8" s="492"/>
      <c r="HJ8" s="492"/>
      <c r="HK8" s="492"/>
      <c r="HL8" s="492"/>
      <c r="HM8" s="492"/>
      <c r="HN8" s="492"/>
      <c r="HO8" s="492"/>
      <c r="HP8" s="492"/>
      <c r="HQ8" s="492"/>
      <c r="HR8" s="492"/>
      <c r="HS8" s="492"/>
      <c r="HT8" s="492"/>
      <c r="HU8" s="492"/>
      <c r="HV8" s="492"/>
      <c r="HW8" s="492"/>
      <c r="HX8" s="492"/>
      <c r="HY8" s="492"/>
      <c r="HZ8" s="492"/>
      <c r="IA8" s="492"/>
      <c r="IB8" s="492"/>
      <c r="IC8" s="492"/>
      <c r="ID8" s="492"/>
      <c r="IE8" s="492"/>
      <c r="IF8" s="492"/>
      <c r="IG8" s="492"/>
      <c r="IH8" s="492"/>
      <c r="II8" s="492"/>
      <c r="IJ8" s="492"/>
    </row>
    <row r="9" spans="1:244" s="523" customFormat="1" ht="15.75">
      <c r="A9" s="524"/>
      <c r="B9" s="525" t="s">
        <v>122</v>
      </c>
      <c r="C9" s="524"/>
      <c r="D9" s="526"/>
      <c r="E9" s="524"/>
      <c r="F9" s="526"/>
      <c r="G9" s="526"/>
      <c r="H9" s="524"/>
      <c r="I9" s="526"/>
      <c r="J9" s="526"/>
      <c r="K9" s="524"/>
      <c r="L9" s="526"/>
      <c r="M9" s="526"/>
      <c r="N9" s="524"/>
      <c r="O9" s="526"/>
      <c r="P9" s="526"/>
      <c r="Q9" s="526"/>
      <c r="R9" s="526"/>
      <c r="S9" s="526"/>
      <c r="T9" s="524"/>
      <c r="U9" s="524"/>
      <c r="V9" s="524"/>
      <c r="W9" s="527"/>
      <c r="X9" s="528"/>
      <c r="Y9" s="528"/>
      <c r="Z9" s="529"/>
    </row>
    <row r="10" spans="1:244" s="523" customFormat="1" ht="15.75">
      <c r="A10" s="524"/>
      <c r="B10" s="525" t="s">
        <v>606</v>
      </c>
      <c r="C10" s="524"/>
      <c r="D10" s="526"/>
      <c r="E10" s="524"/>
      <c r="F10" s="526"/>
      <c r="G10" s="526"/>
      <c r="H10" s="524"/>
      <c r="I10" s="526"/>
      <c r="J10" s="526"/>
      <c r="K10" s="524"/>
      <c r="L10" s="526"/>
      <c r="M10" s="526"/>
      <c r="N10" s="524"/>
      <c r="O10" s="526"/>
      <c r="P10" s="526"/>
      <c r="Q10" s="526"/>
      <c r="R10" s="526"/>
      <c r="S10" s="526"/>
      <c r="T10" s="524"/>
      <c r="U10" s="524"/>
      <c r="V10" s="524"/>
      <c r="W10" s="527"/>
      <c r="X10" s="528"/>
      <c r="Y10" s="528"/>
      <c r="Z10" s="529"/>
    </row>
    <row r="11" spans="1:244" s="530" customFormat="1" ht="18.75">
      <c r="A11" s="524"/>
      <c r="B11" s="524"/>
      <c r="C11" s="524"/>
      <c r="D11" s="526"/>
      <c r="E11" s="524"/>
      <c r="F11" s="526"/>
      <c r="G11" s="526"/>
      <c r="H11" s="524"/>
      <c r="I11" s="526"/>
      <c r="J11" s="526"/>
      <c r="K11" s="524"/>
      <c r="L11" s="526"/>
      <c r="M11" s="526"/>
      <c r="N11" s="524"/>
      <c r="O11" s="526"/>
      <c r="P11" s="526"/>
      <c r="Q11" s="526"/>
      <c r="R11" s="526"/>
      <c r="S11" s="526"/>
      <c r="T11" s="524"/>
      <c r="U11" s="524"/>
      <c r="V11" s="524"/>
      <c r="W11" s="527"/>
      <c r="X11" s="528"/>
      <c r="Y11" s="528"/>
      <c r="Z11" s="529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  <c r="AK11" s="523"/>
      <c r="AL11" s="523"/>
      <c r="AM11" s="523"/>
      <c r="AN11" s="523"/>
      <c r="AO11" s="523"/>
      <c r="AP11" s="523"/>
      <c r="AQ11" s="523"/>
      <c r="AR11" s="523"/>
      <c r="AS11" s="523"/>
      <c r="AT11" s="523"/>
      <c r="AU11" s="523"/>
      <c r="AV11" s="523"/>
      <c r="AW11" s="523"/>
      <c r="AX11" s="523"/>
      <c r="AY11" s="523"/>
      <c r="AZ11" s="523"/>
      <c r="BA11" s="523"/>
      <c r="BB11" s="523"/>
      <c r="BC11" s="523"/>
      <c r="BD11" s="523"/>
      <c r="BE11" s="523"/>
      <c r="BF11" s="523"/>
      <c r="BG11" s="523"/>
      <c r="BH11" s="523"/>
      <c r="BI11" s="523"/>
      <c r="BJ11" s="523"/>
      <c r="BK11" s="523"/>
      <c r="BL11" s="523"/>
      <c r="BM11" s="523"/>
      <c r="BN11" s="523"/>
      <c r="BO11" s="523"/>
      <c r="BP11" s="523"/>
      <c r="BQ11" s="523"/>
      <c r="BR11" s="523"/>
      <c r="BS11" s="523"/>
      <c r="BT11" s="523"/>
      <c r="BU11" s="523"/>
      <c r="BV11" s="523"/>
      <c r="BW11" s="523"/>
      <c r="BX11" s="523"/>
      <c r="BY11" s="523"/>
      <c r="BZ11" s="523"/>
      <c r="CA11" s="523"/>
      <c r="CB11" s="523"/>
      <c r="CC11" s="523"/>
      <c r="CD11" s="523"/>
      <c r="CE11" s="523"/>
      <c r="CF11" s="523"/>
      <c r="CG11" s="523"/>
      <c r="CH11" s="523"/>
      <c r="CI11" s="523"/>
      <c r="CJ11" s="523"/>
      <c r="CK11" s="523"/>
      <c r="CL11" s="523"/>
      <c r="CM11" s="523"/>
      <c r="CN11" s="523"/>
      <c r="CO11" s="523"/>
      <c r="CP11" s="523"/>
      <c r="CQ11" s="523"/>
      <c r="CR11" s="523"/>
      <c r="CS11" s="523"/>
      <c r="CT11" s="523"/>
      <c r="CU11" s="523"/>
      <c r="CV11" s="523"/>
      <c r="CW11" s="523"/>
      <c r="CX11" s="523"/>
      <c r="CY11" s="523"/>
      <c r="CZ11" s="523"/>
      <c r="DA11" s="523"/>
      <c r="DB11" s="523"/>
      <c r="DC11" s="523"/>
      <c r="DD11" s="523"/>
      <c r="DE11" s="523"/>
      <c r="DF11" s="523"/>
      <c r="DG11" s="523"/>
      <c r="DH11" s="523"/>
      <c r="DI11" s="523"/>
      <c r="DJ11" s="523"/>
      <c r="DK11" s="523"/>
      <c r="DL11" s="523"/>
      <c r="DM11" s="523"/>
      <c r="DN11" s="523"/>
      <c r="DO11" s="523"/>
      <c r="DP11" s="523"/>
      <c r="DQ11" s="523"/>
      <c r="DR11" s="523"/>
      <c r="DS11" s="523"/>
      <c r="DT11" s="523"/>
      <c r="DU11" s="523"/>
      <c r="DV11" s="523"/>
      <c r="DW11" s="523"/>
      <c r="DX11" s="523"/>
      <c r="DY11" s="523"/>
      <c r="DZ11" s="523"/>
      <c r="EA11" s="523"/>
      <c r="EB11" s="523"/>
      <c r="EC11" s="523"/>
      <c r="ED11" s="523"/>
      <c r="EE11" s="523"/>
      <c r="EF11" s="523"/>
      <c r="EG11" s="523"/>
      <c r="EH11" s="523"/>
      <c r="EI11" s="523"/>
      <c r="EJ11" s="523"/>
      <c r="EK11" s="523"/>
      <c r="EL11" s="523"/>
      <c r="EM11" s="523"/>
      <c r="EN11" s="523"/>
      <c r="EO11" s="523"/>
      <c r="EP11" s="523"/>
      <c r="EQ11" s="523"/>
      <c r="ER11" s="523"/>
      <c r="ES11" s="523"/>
      <c r="ET11" s="523"/>
      <c r="EU11" s="523"/>
      <c r="EV11" s="523"/>
      <c r="EW11" s="523"/>
      <c r="EX11" s="523"/>
      <c r="EY11" s="523"/>
      <c r="EZ11" s="523"/>
      <c r="FA11" s="523"/>
      <c r="FB11" s="523"/>
      <c r="FC11" s="523"/>
      <c r="FD11" s="523"/>
      <c r="FE11" s="523"/>
      <c r="FF11" s="523"/>
      <c r="FG11" s="523"/>
      <c r="FH11" s="523"/>
      <c r="FI11" s="523"/>
      <c r="FJ11" s="523"/>
      <c r="FK11" s="523"/>
      <c r="FL11" s="523"/>
      <c r="FM11" s="523"/>
      <c r="FN11" s="523"/>
      <c r="FO11" s="523"/>
      <c r="FP11" s="523"/>
      <c r="FQ11" s="523"/>
      <c r="FR11" s="523"/>
      <c r="FS11" s="523"/>
      <c r="FT11" s="523"/>
      <c r="FU11" s="523"/>
      <c r="FV11" s="523"/>
      <c r="FW11" s="523"/>
      <c r="FX11" s="523"/>
      <c r="FY11" s="523"/>
      <c r="FZ11" s="523"/>
      <c r="GA11" s="523"/>
      <c r="GB11" s="523"/>
      <c r="GC11" s="523"/>
      <c r="GD11" s="523"/>
      <c r="GE11" s="523"/>
      <c r="GF11" s="523"/>
      <c r="GG11" s="523"/>
      <c r="GH11" s="523"/>
      <c r="GI11" s="523"/>
      <c r="GJ11" s="523"/>
      <c r="GK11" s="523"/>
      <c r="GL11" s="523"/>
      <c r="GM11" s="523"/>
      <c r="GN11" s="523"/>
      <c r="GO11" s="523"/>
      <c r="GP11" s="523"/>
      <c r="GQ11" s="523"/>
      <c r="GR11" s="523"/>
      <c r="GS11" s="523"/>
      <c r="GT11" s="523"/>
      <c r="GU11" s="523"/>
      <c r="GV11" s="523"/>
      <c r="GW11" s="523"/>
      <c r="GX11" s="523"/>
      <c r="GY11" s="523"/>
      <c r="GZ11" s="523"/>
      <c r="HA11" s="523"/>
      <c r="HB11" s="523"/>
      <c r="HC11" s="523"/>
      <c r="HD11" s="523"/>
      <c r="HE11" s="523"/>
      <c r="HF11" s="523"/>
      <c r="HG11" s="523"/>
      <c r="HH11" s="523"/>
      <c r="HI11" s="523"/>
      <c r="HJ11" s="523"/>
      <c r="HK11" s="523"/>
      <c r="HL11" s="523"/>
      <c r="HM11" s="523"/>
      <c r="HN11" s="523"/>
      <c r="HO11" s="523"/>
      <c r="HP11" s="523"/>
      <c r="HQ11" s="523"/>
      <c r="HR11" s="523"/>
      <c r="HS11" s="523"/>
      <c r="HT11" s="523"/>
      <c r="HU11" s="523"/>
      <c r="HV11" s="523"/>
      <c r="HW11" s="523"/>
      <c r="HX11" s="523"/>
      <c r="HY11" s="523"/>
      <c r="HZ11" s="523"/>
      <c r="IA11" s="523"/>
      <c r="IB11" s="523"/>
      <c r="IC11" s="523"/>
      <c r="ID11" s="523"/>
      <c r="IE11" s="523"/>
      <c r="IF11" s="523"/>
      <c r="IG11" s="523"/>
      <c r="IH11" s="523"/>
      <c r="II11" s="523"/>
      <c r="IJ11" s="523"/>
    </row>
    <row r="12" spans="1:244" s="530" customFormat="1" ht="18.75">
      <c r="A12" s="531"/>
      <c r="B12" s="688" t="s">
        <v>124</v>
      </c>
      <c r="C12" s="688"/>
      <c r="D12" s="688"/>
      <c r="E12" s="688"/>
      <c r="F12" s="688"/>
      <c r="G12" s="688"/>
      <c r="H12" s="688"/>
      <c r="I12" s="688"/>
      <c r="J12" s="688"/>
      <c r="K12" s="688"/>
      <c r="L12" s="688"/>
      <c r="M12" s="688"/>
      <c r="N12" s="688"/>
      <c r="O12" s="688"/>
      <c r="P12" s="688"/>
      <c r="Q12" s="688"/>
      <c r="R12" s="688"/>
      <c r="S12" s="688"/>
      <c r="T12" s="688"/>
      <c r="U12" s="688"/>
      <c r="V12" s="688"/>
      <c r="W12" s="532"/>
      <c r="X12" s="533"/>
      <c r="Y12" s="533"/>
      <c r="Z12" s="534"/>
    </row>
    <row r="13" spans="1:244" s="530" customFormat="1" ht="18.75">
      <c r="A13" s="531"/>
      <c r="B13" s="689" t="s">
        <v>272</v>
      </c>
      <c r="C13" s="689"/>
      <c r="D13" s="689"/>
      <c r="E13" s="689"/>
      <c r="F13" s="689"/>
      <c r="G13" s="689"/>
      <c r="H13" s="689"/>
      <c r="I13" s="689"/>
      <c r="J13" s="689"/>
      <c r="K13" s="689"/>
      <c r="L13" s="689"/>
      <c r="M13" s="689"/>
      <c r="N13" s="689"/>
      <c r="O13" s="689"/>
      <c r="P13" s="689"/>
      <c r="Q13" s="689"/>
      <c r="R13" s="689"/>
      <c r="S13" s="689"/>
      <c r="T13" s="689"/>
      <c r="U13" s="689"/>
      <c r="V13" s="689"/>
    </row>
    <row r="14" spans="1:244" s="530" customFormat="1" ht="18.75">
      <c r="A14" s="531"/>
      <c r="B14" s="689"/>
      <c r="C14" s="689"/>
      <c r="D14" s="689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689"/>
      <c r="P14" s="689"/>
      <c r="Q14" s="689"/>
      <c r="R14" s="689"/>
      <c r="S14" s="689"/>
      <c r="T14" s="689"/>
      <c r="U14" s="689"/>
      <c r="V14" s="689"/>
    </row>
    <row r="15" spans="1:244" s="530" customFormat="1" ht="18.75">
      <c r="A15" s="531"/>
      <c r="B15" s="689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89"/>
      <c r="T15" s="689"/>
      <c r="U15" s="689"/>
      <c r="V15" s="689"/>
    </row>
    <row r="16" spans="1:244" s="530" customFormat="1" ht="18.75">
      <c r="A16" s="531"/>
      <c r="B16" s="689"/>
      <c r="C16" s="689"/>
      <c r="D16" s="689"/>
      <c r="E16" s="689"/>
      <c r="F16" s="689"/>
      <c r="G16" s="689"/>
      <c r="H16" s="689"/>
      <c r="I16" s="689"/>
      <c r="J16" s="689"/>
      <c r="K16" s="689"/>
      <c r="L16" s="689"/>
      <c r="M16" s="689"/>
      <c r="N16" s="689"/>
      <c r="O16" s="689"/>
      <c r="P16" s="689"/>
      <c r="Q16" s="689"/>
      <c r="R16" s="689"/>
      <c r="S16" s="689"/>
      <c r="T16" s="689"/>
      <c r="U16" s="689"/>
      <c r="V16" s="689"/>
    </row>
    <row r="17" spans="1:244" s="530" customFormat="1" ht="18.75">
      <c r="A17" s="532"/>
      <c r="B17" s="685" t="s">
        <v>268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532"/>
    </row>
    <row r="18" spans="1:244" s="530" customFormat="1" ht="18.75">
      <c r="A18" s="532"/>
      <c r="B18" s="685"/>
      <c r="C18" s="685"/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532"/>
    </row>
    <row r="19" spans="1:244" s="530" customFormat="1" ht="18.75">
      <c r="A19" s="532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532"/>
    </row>
    <row r="20" spans="1:244" s="530" customFormat="1" ht="18.75">
      <c r="A20" s="532"/>
      <c r="B20" s="685"/>
      <c r="C20" s="685"/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5"/>
      <c r="T20" s="685"/>
      <c r="U20" s="685"/>
      <c r="V20" s="685"/>
      <c r="W20" s="532"/>
    </row>
    <row r="21" spans="1:244" s="530" customFormat="1" ht="18.75">
      <c r="A21" s="532"/>
      <c r="B21" s="685" t="s">
        <v>273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532"/>
    </row>
    <row r="22" spans="1:244" s="530" customFormat="1" ht="18.75">
      <c r="A22" s="532"/>
      <c r="B22" s="685"/>
      <c r="C22" s="685"/>
      <c r="D22" s="685"/>
      <c r="E22" s="685"/>
      <c r="F22" s="685"/>
      <c r="G22" s="685"/>
      <c r="H22" s="685"/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685"/>
      <c r="T22" s="685"/>
      <c r="U22" s="685"/>
      <c r="V22" s="685"/>
      <c r="W22" s="532"/>
    </row>
    <row r="23" spans="1:244" s="530" customFormat="1" ht="18.75">
      <c r="A23" s="532"/>
      <c r="B23" s="685"/>
      <c r="C23" s="685"/>
      <c r="D23" s="685"/>
      <c r="E23" s="685"/>
      <c r="F23" s="685"/>
      <c r="G23" s="685"/>
      <c r="H23" s="685"/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5"/>
      <c r="V23" s="685"/>
      <c r="W23" s="532"/>
    </row>
    <row r="24" spans="1:244" s="530" customFormat="1" ht="18.75">
      <c r="A24" s="532"/>
      <c r="B24" s="685"/>
      <c r="C24" s="685"/>
      <c r="D24" s="685"/>
      <c r="E24" s="685"/>
      <c r="F24" s="685"/>
      <c r="G24" s="685"/>
      <c r="H24" s="685"/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5"/>
      <c r="V24" s="685"/>
      <c r="W24" s="532"/>
    </row>
    <row r="25" spans="1:244">
      <c r="A25" s="532"/>
      <c r="B25" s="535" t="s">
        <v>274</v>
      </c>
      <c r="C25" s="532"/>
      <c r="D25" s="536"/>
      <c r="E25" s="532"/>
      <c r="F25" s="537"/>
      <c r="G25" s="536"/>
      <c r="H25" s="532"/>
      <c r="I25" s="537"/>
      <c r="J25" s="538"/>
      <c r="K25" s="532"/>
      <c r="L25" s="686" t="s">
        <v>128</v>
      </c>
      <c r="M25" s="686"/>
      <c r="N25" s="687">
        <v>45587</v>
      </c>
      <c r="O25" s="687"/>
      <c r="P25" s="687"/>
      <c r="Q25" s="687"/>
      <c r="R25" s="538"/>
      <c r="S25" s="536"/>
      <c r="T25" s="532"/>
      <c r="U25" s="532"/>
      <c r="V25" s="532"/>
      <c r="W25" s="532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  <c r="AP25" s="530"/>
      <c r="AQ25" s="530"/>
      <c r="AR25" s="530"/>
      <c r="AS25" s="530"/>
      <c r="AT25" s="530"/>
      <c r="AU25" s="530"/>
      <c r="AV25" s="530"/>
      <c r="AW25" s="530"/>
      <c r="AX25" s="530"/>
      <c r="AY25" s="530"/>
      <c r="AZ25" s="530"/>
      <c r="BA25" s="530"/>
      <c r="BB25" s="530"/>
      <c r="BC25" s="530"/>
      <c r="BD25" s="530"/>
      <c r="BE25" s="530"/>
      <c r="BF25" s="530"/>
      <c r="BG25" s="530"/>
      <c r="BH25" s="530"/>
      <c r="BI25" s="530"/>
      <c r="BJ25" s="530"/>
      <c r="BK25" s="530"/>
      <c r="BL25" s="530"/>
      <c r="BM25" s="530"/>
      <c r="BN25" s="530"/>
      <c r="BO25" s="530"/>
      <c r="BP25" s="530"/>
      <c r="BQ25" s="530"/>
      <c r="BR25" s="530"/>
      <c r="BS25" s="530"/>
      <c r="BT25" s="530"/>
      <c r="BU25" s="530"/>
      <c r="BV25" s="530"/>
      <c r="BW25" s="530"/>
      <c r="BX25" s="530"/>
      <c r="BY25" s="530"/>
      <c r="BZ25" s="530"/>
      <c r="CA25" s="530"/>
      <c r="CB25" s="530"/>
      <c r="CC25" s="530"/>
      <c r="CD25" s="530"/>
      <c r="CE25" s="530"/>
      <c r="CF25" s="530"/>
      <c r="CG25" s="530"/>
      <c r="CH25" s="530"/>
      <c r="CI25" s="530"/>
      <c r="CJ25" s="530"/>
      <c r="CK25" s="530"/>
      <c r="CL25" s="530"/>
      <c r="CM25" s="530"/>
      <c r="CN25" s="530"/>
      <c r="CO25" s="530"/>
      <c r="CP25" s="530"/>
      <c r="CQ25" s="530"/>
      <c r="CR25" s="530"/>
      <c r="CS25" s="530"/>
      <c r="CT25" s="530"/>
      <c r="CU25" s="530"/>
      <c r="CV25" s="530"/>
      <c r="CW25" s="530"/>
      <c r="CX25" s="530"/>
      <c r="CY25" s="530"/>
      <c r="CZ25" s="530"/>
      <c r="DA25" s="530"/>
      <c r="DB25" s="530"/>
      <c r="DC25" s="530"/>
      <c r="DD25" s="530"/>
      <c r="DE25" s="530"/>
      <c r="DF25" s="530"/>
      <c r="DG25" s="530"/>
      <c r="DH25" s="530"/>
      <c r="DI25" s="530"/>
      <c r="DJ25" s="530"/>
      <c r="DK25" s="530"/>
      <c r="DL25" s="530"/>
      <c r="DM25" s="530"/>
      <c r="DN25" s="530"/>
      <c r="DO25" s="530"/>
      <c r="DP25" s="530"/>
      <c r="DQ25" s="530"/>
      <c r="DR25" s="530"/>
      <c r="DS25" s="530"/>
      <c r="DT25" s="530"/>
      <c r="DU25" s="530"/>
      <c r="DV25" s="530"/>
      <c r="DW25" s="530"/>
      <c r="DX25" s="530"/>
      <c r="DY25" s="530"/>
      <c r="DZ25" s="530"/>
      <c r="EA25" s="530"/>
      <c r="EB25" s="530"/>
      <c r="EC25" s="530"/>
      <c r="ED25" s="530"/>
      <c r="EE25" s="530"/>
      <c r="EF25" s="530"/>
      <c r="EG25" s="530"/>
      <c r="EH25" s="530"/>
      <c r="EI25" s="530"/>
      <c r="EJ25" s="530"/>
      <c r="EK25" s="530"/>
      <c r="EL25" s="530"/>
      <c r="EM25" s="530"/>
      <c r="EN25" s="530"/>
      <c r="EO25" s="530"/>
      <c r="EP25" s="530"/>
      <c r="EQ25" s="530"/>
      <c r="ER25" s="530"/>
      <c r="ES25" s="530"/>
      <c r="ET25" s="530"/>
      <c r="EU25" s="530"/>
      <c r="EV25" s="530"/>
      <c r="EW25" s="530"/>
      <c r="EX25" s="530"/>
      <c r="EY25" s="530"/>
      <c r="EZ25" s="530"/>
      <c r="FA25" s="530"/>
      <c r="FB25" s="530"/>
      <c r="FC25" s="530"/>
      <c r="FD25" s="530"/>
      <c r="FE25" s="530"/>
      <c r="FF25" s="530"/>
      <c r="FG25" s="530"/>
      <c r="FH25" s="530"/>
      <c r="FI25" s="530"/>
      <c r="FJ25" s="530"/>
      <c r="FK25" s="530"/>
      <c r="FL25" s="530"/>
      <c r="FM25" s="530"/>
      <c r="FN25" s="530"/>
      <c r="FO25" s="530"/>
      <c r="FP25" s="530"/>
      <c r="FQ25" s="530"/>
      <c r="FR25" s="530"/>
      <c r="FS25" s="530"/>
      <c r="FT25" s="530"/>
      <c r="FU25" s="530"/>
      <c r="FV25" s="530"/>
      <c r="FW25" s="530"/>
      <c r="FX25" s="530"/>
      <c r="FY25" s="530"/>
      <c r="FZ25" s="530"/>
      <c r="GA25" s="530"/>
      <c r="GB25" s="530"/>
      <c r="GC25" s="530"/>
      <c r="GD25" s="530"/>
      <c r="GE25" s="530"/>
      <c r="GF25" s="530"/>
      <c r="GG25" s="530"/>
      <c r="GH25" s="530"/>
      <c r="GI25" s="530"/>
      <c r="GJ25" s="530"/>
      <c r="GK25" s="530"/>
      <c r="GL25" s="530"/>
      <c r="GM25" s="530"/>
      <c r="GN25" s="530"/>
      <c r="GO25" s="530"/>
      <c r="GP25" s="530"/>
      <c r="GQ25" s="530"/>
      <c r="GR25" s="530"/>
      <c r="GS25" s="530"/>
      <c r="GT25" s="530"/>
      <c r="GU25" s="530"/>
      <c r="GV25" s="530"/>
      <c r="GW25" s="530"/>
      <c r="GX25" s="530"/>
      <c r="GY25" s="530"/>
      <c r="GZ25" s="530"/>
      <c r="HA25" s="530"/>
      <c r="HB25" s="530"/>
      <c r="HC25" s="530"/>
      <c r="HD25" s="530"/>
      <c r="HE25" s="530"/>
      <c r="HF25" s="530"/>
      <c r="HG25" s="530"/>
      <c r="HH25" s="530"/>
      <c r="HI25" s="530"/>
      <c r="HJ25" s="530"/>
      <c r="HK25" s="530"/>
      <c r="HL25" s="530"/>
      <c r="HM25" s="530"/>
      <c r="HN25" s="530"/>
      <c r="HO25" s="530"/>
      <c r="HP25" s="530"/>
      <c r="HQ25" s="530"/>
      <c r="HR25" s="530"/>
      <c r="HS25" s="530"/>
      <c r="HT25" s="530"/>
      <c r="HU25" s="530"/>
      <c r="HV25" s="530"/>
      <c r="HW25" s="530"/>
      <c r="HX25" s="530"/>
      <c r="HY25" s="530"/>
      <c r="HZ25" s="530"/>
      <c r="IA25" s="530"/>
      <c r="IB25" s="530"/>
      <c r="IC25" s="530"/>
      <c r="ID25" s="530"/>
      <c r="IE25" s="530"/>
      <c r="IF25" s="530"/>
      <c r="IG25" s="530"/>
      <c r="IH25" s="530"/>
      <c r="II25" s="530"/>
      <c r="IJ25" s="530"/>
    </row>
    <row r="26" spans="1:244">
      <c r="P26" s="541"/>
    </row>
    <row r="27" spans="1:244">
      <c r="P27" s="541"/>
    </row>
    <row r="28" spans="1:244">
      <c r="P28" s="541"/>
    </row>
    <row r="29" spans="1:244">
      <c r="P29" s="541"/>
    </row>
    <row r="30" spans="1:244">
      <c r="P30" s="541"/>
    </row>
    <row r="31" spans="1:244">
      <c r="P31" s="541"/>
    </row>
    <row r="32" spans="1:244">
      <c r="P32" s="541"/>
    </row>
    <row r="33" spans="16:16">
      <c r="P33" s="541"/>
    </row>
    <row r="34" spans="16:16">
      <c r="P34" s="541"/>
    </row>
    <row r="35" spans="16:16">
      <c r="P35" s="541"/>
    </row>
    <row r="36" spans="16:16">
      <c r="P36" s="541"/>
    </row>
    <row r="37" spans="16:16">
      <c r="P37" s="541"/>
    </row>
    <row r="38" spans="16:16">
      <c r="P38" s="541"/>
    </row>
    <row r="39" spans="16:16">
      <c r="P39" s="541"/>
    </row>
    <row r="40" spans="16:16">
      <c r="P40" s="541"/>
    </row>
  </sheetData>
  <mergeCells count="27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17:V17"/>
    <mergeCell ref="B18:V18"/>
    <mergeCell ref="B19:V19"/>
    <mergeCell ref="B20:V20"/>
    <mergeCell ref="B21:V21"/>
    <mergeCell ref="B22:V22"/>
    <mergeCell ref="B23:V23"/>
    <mergeCell ref="B24:V24"/>
    <mergeCell ref="L25:M25"/>
    <mergeCell ref="N25:Q25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0"/>
  <sheetViews>
    <sheetView view="pageBreakPreview" topLeftCell="A13" zoomScale="110" zoomScaleNormal="100" zoomScalePageLayoutView="110" workbookViewId="0">
      <selection activeCell="B19" sqref="B19:V19"/>
    </sheetView>
  </sheetViews>
  <sheetFormatPr defaultColWidth="1.7109375" defaultRowHeight="21"/>
  <cols>
    <col min="1" max="1" width="4.7109375" style="491" customWidth="1"/>
    <col min="2" max="2" width="42.140625" style="491" customWidth="1"/>
    <col min="3" max="3" width="9.7109375" style="491" hidden="1" customWidth="1"/>
    <col min="4" max="4" width="5.7109375" style="500" customWidth="1"/>
    <col min="5" max="5" width="1.7109375" style="491"/>
    <col min="6" max="6" width="5.7109375" style="539" customWidth="1"/>
    <col min="7" max="7" width="5.7109375" style="500" customWidth="1"/>
    <col min="8" max="8" width="1.7109375" style="491"/>
    <col min="9" max="9" width="5.7109375" style="539" customWidth="1"/>
    <col min="10" max="10" width="5.7109375" style="540" customWidth="1"/>
    <col min="11" max="11" width="1.7109375" style="491"/>
    <col min="12" max="12" width="5.7109375" style="539" customWidth="1"/>
    <col min="13" max="13" width="5.7109375" style="540" customWidth="1"/>
    <col min="14" max="14" width="1.7109375" style="491"/>
    <col min="15" max="15" width="5.7109375" style="539" customWidth="1"/>
    <col min="16" max="16" width="8.7109375" style="540" customWidth="1"/>
    <col min="17" max="17" width="8.7109375" style="500" customWidth="1"/>
    <col min="18" max="18" width="8.85546875" style="540" customWidth="1"/>
    <col min="19" max="19" width="8.85546875" style="500" customWidth="1"/>
    <col min="20" max="20" width="5.28515625" style="491" customWidth="1"/>
    <col min="21" max="21" width="13.7109375" style="491" customWidth="1"/>
    <col min="22" max="22" width="10" style="491" customWidth="1"/>
    <col min="23" max="23" width="7" style="491" customWidth="1"/>
    <col min="24" max="241" width="9.140625" style="492" customWidth="1"/>
    <col min="242" max="242" width="2.7109375" style="492" customWidth="1"/>
    <col min="243" max="243" width="17.5703125" style="492" customWidth="1"/>
    <col min="244" max="244" width="11.5703125" style="492" hidden="1" customWidth="1"/>
    <col min="245" max="16384" width="1.7109375" style="492"/>
  </cols>
  <sheetData>
    <row r="1" spans="1:244" ht="36">
      <c r="A1" s="692" t="s">
        <v>275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</row>
    <row r="2" spans="1:244" s="491" customFormat="1">
      <c r="D2" s="500"/>
      <c r="F2" s="539"/>
      <c r="G2" s="500"/>
      <c r="I2" s="539"/>
      <c r="J2" s="540"/>
      <c r="L2" s="539"/>
      <c r="M2" s="540"/>
      <c r="O2" s="539"/>
      <c r="P2" s="542"/>
      <c r="Q2" s="500"/>
      <c r="R2" s="540"/>
      <c r="S2" s="500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  <c r="BC2" s="492"/>
      <c r="BD2" s="492"/>
      <c r="BE2" s="492"/>
      <c r="BF2" s="492"/>
      <c r="BG2" s="492"/>
      <c r="BH2" s="492"/>
      <c r="BI2" s="492"/>
      <c r="BJ2" s="492"/>
      <c r="BK2" s="492"/>
      <c r="BL2" s="492"/>
      <c r="BM2" s="492"/>
      <c r="BN2" s="492"/>
      <c r="BO2" s="492"/>
      <c r="BP2" s="492"/>
      <c r="BQ2" s="492"/>
      <c r="BR2" s="492"/>
      <c r="BS2" s="492"/>
      <c r="BT2" s="492"/>
      <c r="BU2" s="492"/>
      <c r="BV2" s="492"/>
      <c r="BW2" s="492"/>
      <c r="BX2" s="492"/>
      <c r="BY2" s="492"/>
      <c r="BZ2" s="492"/>
      <c r="CA2" s="492"/>
      <c r="CB2" s="492"/>
      <c r="CC2" s="492"/>
      <c r="CD2" s="492"/>
      <c r="CE2" s="492"/>
      <c r="CF2" s="492"/>
      <c r="CG2" s="492"/>
      <c r="CH2" s="492"/>
      <c r="CI2" s="492"/>
      <c r="CJ2" s="492"/>
      <c r="CK2" s="492"/>
      <c r="CL2" s="492"/>
      <c r="CM2" s="492"/>
      <c r="CN2" s="492"/>
      <c r="CO2" s="492"/>
      <c r="CP2" s="492"/>
      <c r="CQ2" s="492"/>
      <c r="CR2" s="492"/>
      <c r="CS2" s="492"/>
      <c r="CT2" s="492"/>
      <c r="CU2" s="492"/>
      <c r="CV2" s="492"/>
      <c r="CW2" s="492"/>
      <c r="CX2" s="492"/>
      <c r="CY2" s="492"/>
      <c r="CZ2" s="492"/>
      <c r="DA2" s="492"/>
      <c r="DB2" s="492"/>
      <c r="DC2" s="492"/>
      <c r="DD2" s="492"/>
      <c r="DE2" s="492"/>
      <c r="DF2" s="492"/>
      <c r="DG2" s="492"/>
      <c r="DH2" s="492"/>
      <c r="DI2" s="492"/>
      <c r="DJ2" s="492"/>
      <c r="DK2" s="492"/>
      <c r="DL2" s="492"/>
      <c r="DM2" s="492"/>
      <c r="DN2" s="492"/>
      <c r="DO2" s="492"/>
      <c r="DP2" s="492"/>
      <c r="DQ2" s="492"/>
      <c r="DR2" s="492"/>
      <c r="DS2" s="492"/>
      <c r="DT2" s="492"/>
      <c r="DU2" s="492"/>
      <c r="DV2" s="492"/>
      <c r="DW2" s="492"/>
      <c r="DX2" s="492"/>
      <c r="DY2" s="492"/>
      <c r="DZ2" s="492"/>
      <c r="EA2" s="492"/>
      <c r="EB2" s="492"/>
      <c r="EC2" s="492"/>
      <c r="ED2" s="492"/>
      <c r="EE2" s="492"/>
      <c r="EF2" s="492"/>
      <c r="EG2" s="492"/>
      <c r="EH2" s="492"/>
      <c r="EI2" s="492"/>
      <c r="EJ2" s="492"/>
      <c r="EK2" s="492"/>
      <c r="EL2" s="492"/>
      <c r="EM2" s="492"/>
      <c r="EN2" s="492"/>
      <c r="EO2" s="492"/>
      <c r="EP2" s="492"/>
      <c r="EQ2" s="492"/>
      <c r="ER2" s="492"/>
      <c r="ES2" s="492"/>
      <c r="ET2" s="492"/>
      <c r="EU2" s="492"/>
      <c r="EV2" s="492"/>
      <c r="EW2" s="492"/>
      <c r="EX2" s="492"/>
      <c r="EY2" s="492"/>
      <c r="EZ2" s="492"/>
      <c r="FA2" s="492"/>
      <c r="FB2" s="492"/>
      <c r="FC2" s="492"/>
      <c r="FD2" s="492"/>
      <c r="FE2" s="492"/>
      <c r="FF2" s="492"/>
      <c r="FG2" s="492"/>
      <c r="FH2" s="492"/>
      <c r="FI2" s="492"/>
      <c r="FJ2" s="492"/>
      <c r="FK2" s="492"/>
      <c r="FL2" s="492"/>
      <c r="FM2" s="492"/>
      <c r="FN2" s="492"/>
      <c r="FO2" s="492"/>
      <c r="FP2" s="492"/>
      <c r="FQ2" s="492"/>
      <c r="FR2" s="492"/>
      <c r="FS2" s="492"/>
      <c r="FT2" s="492"/>
      <c r="FU2" s="492"/>
      <c r="FV2" s="492"/>
      <c r="FW2" s="492"/>
      <c r="FX2" s="492"/>
      <c r="FY2" s="492"/>
      <c r="FZ2" s="492"/>
      <c r="GA2" s="492"/>
      <c r="GB2" s="492"/>
      <c r="GC2" s="492"/>
      <c r="GD2" s="492"/>
      <c r="GE2" s="492"/>
      <c r="GF2" s="492"/>
      <c r="GG2" s="492"/>
      <c r="GH2" s="492"/>
      <c r="GI2" s="492"/>
      <c r="GJ2" s="492"/>
      <c r="GK2" s="492"/>
      <c r="GL2" s="492"/>
      <c r="GM2" s="492"/>
      <c r="GN2" s="492"/>
      <c r="GO2" s="492"/>
      <c r="GP2" s="492"/>
      <c r="GQ2" s="492"/>
      <c r="GR2" s="492"/>
      <c r="GS2" s="492"/>
      <c r="GT2" s="492"/>
      <c r="GU2" s="492"/>
      <c r="GV2" s="492"/>
      <c r="GW2" s="492"/>
      <c r="GX2" s="492"/>
      <c r="GY2" s="492"/>
      <c r="GZ2" s="492"/>
      <c r="HA2" s="492"/>
      <c r="HB2" s="492"/>
      <c r="HC2" s="492"/>
      <c r="HD2" s="492"/>
      <c r="HE2" s="492"/>
      <c r="HF2" s="492"/>
      <c r="HG2" s="492"/>
      <c r="HH2" s="492"/>
      <c r="HI2" s="492"/>
      <c r="HJ2" s="492"/>
      <c r="HK2" s="492"/>
      <c r="HL2" s="492"/>
      <c r="HM2" s="492"/>
      <c r="HN2" s="492"/>
      <c r="HO2" s="492"/>
      <c r="HP2" s="492"/>
      <c r="HQ2" s="492"/>
      <c r="HR2" s="492"/>
      <c r="HS2" s="492"/>
      <c r="HT2" s="492"/>
      <c r="HU2" s="492"/>
      <c r="HV2" s="492"/>
      <c r="HW2" s="492"/>
      <c r="HX2" s="492"/>
      <c r="HY2" s="492"/>
      <c r="HZ2" s="492"/>
      <c r="IA2" s="492"/>
      <c r="IB2" s="492"/>
      <c r="IC2" s="492"/>
      <c r="ID2" s="492"/>
      <c r="IE2" s="492"/>
      <c r="IF2" s="492"/>
      <c r="IG2" s="492"/>
      <c r="IH2" s="492"/>
      <c r="II2" s="492"/>
      <c r="IJ2" s="492"/>
    </row>
    <row r="3" spans="1:244" ht="21" customHeight="1">
      <c r="A3" s="494"/>
      <c r="B3" s="495" t="s">
        <v>115</v>
      </c>
      <c r="C3" s="496" t="s">
        <v>116</v>
      </c>
      <c r="D3" s="693" t="s">
        <v>599</v>
      </c>
      <c r="E3" s="693"/>
      <c r="F3" s="693"/>
      <c r="G3" s="693" t="s">
        <v>209</v>
      </c>
      <c r="H3" s="693"/>
      <c r="I3" s="693"/>
      <c r="J3" s="693" t="s">
        <v>226</v>
      </c>
      <c r="K3" s="693"/>
      <c r="L3" s="693"/>
      <c r="M3" s="693" t="s">
        <v>20</v>
      </c>
      <c r="N3" s="693"/>
      <c r="O3" s="693"/>
      <c r="P3" s="497" t="s">
        <v>117</v>
      </c>
      <c r="Q3" s="498" t="s">
        <v>118</v>
      </c>
      <c r="R3" s="694" t="s">
        <v>119</v>
      </c>
      <c r="S3" s="694"/>
      <c r="T3" s="694" t="s">
        <v>120</v>
      </c>
      <c r="U3" s="694"/>
      <c r="V3" s="499" t="s">
        <v>12</v>
      </c>
      <c r="W3" s="500"/>
      <c r="X3" s="501"/>
      <c r="Y3" s="501"/>
      <c r="Z3" s="50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  <c r="AQ3" s="491"/>
      <c r="AR3" s="491"/>
      <c r="AS3" s="491"/>
      <c r="AT3" s="491"/>
      <c r="AU3" s="491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  <c r="BP3" s="491"/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1"/>
      <c r="CG3" s="491"/>
      <c r="CH3" s="491"/>
      <c r="CI3" s="491"/>
      <c r="CJ3" s="491"/>
      <c r="CK3" s="491"/>
      <c r="CL3" s="491"/>
      <c r="CM3" s="491"/>
      <c r="CN3" s="491"/>
      <c r="CO3" s="491"/>
      <c r="CP3" s="491"/>
      <c r="CQ3" s="491"/>
      <c r="CR3" s="491"/>
      <c r="CS3" s="491"/>
      <c r="CT3" s="491"/>
      <c r="CU3" s="491"/>
      <c r="CV3" s="491"/>
      <c r="CW3" s="491"/>
      <c r="CX3" s="491"/>
      <c r="CY3" s="491"/>
      <c r="CZ3" s="491"/>
      <c r="DA3" s="491"/>
      <c r="DB3" s="491"/>
      <c r="DC3" s="491"/>
      <c r="DD3" s="491"/>
      <c r="DE3" s="491"/>
      <c r="DF3" s="491"/>
      <c r="DG3" s="491"/>
      <c r="DH3" s="491"/>
      <c r="DI3" s="491"/>
      <c r="DJ3" s="491"/>
      <c r="DK3" s="491"/>
      <c r="DL3" s="491"/>
      <c r="DM3" s="491"/>
      <c r="DN3" s="491"/>
      <c r="DO3" s="491"/>
      <c r="DP3" s="491"/>
      <c r="DQ3" s="491"/>
      <c r="DR3" s="491"/>
      <c r="DS3" s="491"/>
      <c r="DT3" s="491"/>
      <c r="DU3" s="491"/>
      <c r="DV3" s="491"/>
      <c r="DW3" s="491"/>
      <c r="DX3" s="491"/>
      <c r="DY3" s="491"/>
      <c r="DZ3" s="491"/>
      <c r="EA3" s="491"/>
      <c r="EB3" s="491"/>
      <c r="EC3" s="491"/>
      <c r="ED3" s="491"/>
      <c r="EE3" s="491"/>
      <c r="EF3" s="491"/>
      <c r="EG3" s="491"/>
      <c r="EH3" s="491"/>
      <c r="EI3" s="491"/>
      <c r="EJ3" s="491"/>
      <c r="EK3" s="491"/>
      <c r="EL3" s="491"/>
      <c r="EM3" s="491"/>
      <c r="EN3" s="491"/>
      <c r="EO3" s="491"/>
      <c r="EP3" s="491"/>
      <c r="EQ3" s="491"/>
      <c r="ER3" s="491"/>
      <c r="ES3" s="491"/>
      <c r="ET3" s="491"/>
      <c r="EU3" s="491"/>
      <c r="EV3" s="491"/>
      <c r="EW3" s="491"/>
      <c r="EX3" s="491"/>
      <c r="EY3" s="491"/>
      <c r="EZ3" s="491"/>
      <c r="FA3" s="491"/>
      <c r="FB3" s="491"/>
      <c r="FC3" s="491"/>
      <c r="FD3" s="491"/>
      <c r="FE3" s="491"/>
      <c r="FF3" s="491"/>
      <c r="FG3" s="491"/>
      <c r="FH3" s="491"/>
      <c r="FI3" s="491"/>
      <c r="FJ3" s="491"/>
      <c r="FK3" s="491"/>
      <c r="FL3" s="491"/>
      <c r="FM3" s="491"/>
      <c r="FN3" s="491"/>
      <c r="FO3" s="491"/>
      <c r="FP3" s="491"/>
      <c r="FQ3" s="491"/>
      <c r="FR3" s="491"/>
      <c r="FS3" s="491"/>
      <c r="FT3" s="491"/>
      <c r="FU3" s="491"/>
      <c r="FV3" s="491"/>
      <c r="FW3" s="491"/>
      <c r="FX3" s="491"/>
      <c r="FY3" s="491"/>
      <c r="FZ3" s="491"/>
      <c r="GA3" s="491"/>
      <c r="GB3" s="491"/>
      <c r="GC3" s="491"/>
      <c r="GD3" s="491"/>
      <c r="GE3" s="491"/>
      <c r="GF3" s="491"/>
      <c r="GG3" s="491"/>
      <c r="GH3" s="491"/>
      <c r="GI3" s="491"/>
      <c r="GJ3" s="491"/>
      <c r="GK3" s="491"/>
      <c r="GL3" s="491"/>
      <c r="GM3" s="491"/>
      <c r="GN3" s="491"/>
      <c r="GO3" s="491"/>
      <c r="GP3" s="491"/>
      <c r="GQ3" s="491"/>
      <c r="GR3" s="491"/>
      <c r="GS3" s="491"/>
      <c r="GT3" s="491"/>
      <c r="GU3" s="491"/>
      <c r="GV3" s="491"/>
      <c r="GW3" s="491"/>
      <c r="GX3" s="491"/>
      <c r="GY3" s="491"/>
      <c r="GZ3" s="491"/>
      <c r="HA3" s="491"/>
      <c r="HB3" s="491"/>
      <c r="HC3" s="491"/>
      <c r="HD3" s="491"/>
      <c r="HE3" s="491"/>
      <c r="HF3" s="491"/>
      <c r="HG3" s="491"/>
      <c r="HH3" s="491"/>
      <c r="HI3" s="491"/>
      <c r="HJ3" s="491"/>
      <c r="HK3" s="491"/>
      <c r="HL3" s="491"/>
      <c r="HM3" s="491"/>
      <c r="HN3" s="491"/>
      <c r="HO3" s="491"/>
      <c r="HP3" s="491"/>
      <c r="HQ3" s="491"/>
      <c r="HR3" s="491"/>
      <c r="HS3" s="491"/>
      <c r="HT3" s="491"/>
      <c r="HU3" s="491"/>
      <c r="HV3" s="491"/>
      <c r="HW3" s="491"/>
      <c r="HX3" s="491"/>
      <c r="HY3" s="491"/>
      <c r="HZ3" s="491"/>
      <c r="IA3" s="491"/>
      <c r="IB3" s="491"/>
      <c r="IC3" s="491"/>
      <c r="ID3" s="491"/>
      <c r="IE3" s="491"/>
      <c r="IF3" s="491"/>
      <c r="IG3" s="491"/>
      <c r="IH3" s="491"/>
      <c r="II3" s="491"/>
      <c r="IJ3" s="491"/>
    </row>
    <row r="4" spans="1:244">
      <c r="A4" s="502">
        <v>1</v>
      </c>
      <c r="B4" s="503" t="s">
        <v>600</v>
      </c>
      <c r="C4" s="504"/>
      <c r="D4" s="505"/>
      <c r="E4" s="506"/>
      <c r="F4" s="507"/>
      <c r="G4" s="508">
        <v>2</v>
      </c>
      <c r="H4" s="509" t="s">
        <v>121</v>
      </c>
      <c r="I4" s="510">
        <v>0</v>
      </c>
      <c r="J4" s="508">
        <v>2</v>
      </c>
      <c r="K4" s="509" t="s">
        <v>121</v>
      </c>
      <c r="L4" s="510">
        <v>0</v>
      </c>
      <c r="M4" s="508">
        <v>2</v>
      </c>
      <c r="N4" s="509" t="s">
        <v>121</v>
      </c>
      <c r="O4" s="510">
        <v>1</v>
      </c>
      <c r="P4" s="511">
        <f>IF(G4&gt;I4,1,0)+IF(J4&gt;L4,1,0)+IF(M4&gt;O4,1,0)</f>
        <v>3</v>
      </c>
      <c r="Q4" s="512">
        <f>IF(G4&lt;I4,1,0)+IF(J4&lt;L4,1,0)+IF(M4&lt;O4,1,0)</f>
        <v>0</v>
      </c>
      <c r="R4" s="513">
        <f>G4+J4+M4</f>
        <v>6</v>
      </c>
      <c r="S4" s="512">
        <f>I4+L4+O4</f>
        <v>1</v>
      </c>
      <c r="T4" s="690">
        <v>8</v>
      </c>
      <c r="U4" s="690"/>
      <c r="V4" s="514">
        <f>1+IF(T4&lt;T5,1,0)+IF(T4&lt;T6,1,0)+IF(T4&lt;T7,1,0)</f>
        <v>1</v>
      </c>
      <c r="X4" s="501"/>
      <c r="Y4" s="501"/>
      <c r="Z4" s="515"/>
    </row>
    <row r="5" spans="1:244">
      <c r="A5" s="502">
        <v>2</v>
      </c>
      <c r="B5" s="503" t="s">
        <v>601</v>
      </c>
      <c r="C5" s="504"/>
      <c r="D5" s="508">
        <f>I4</f>
        <v>0</v>
      </c>
      <c r="E5" s="516" t="s">
        <v>121</v>
      </c>
      <c r="F5" s="510">
        <f>G4</f>
        <v>2</v>
      </c>
      <c r="G5" s="517"/>
      <c r="H5" s="518"/>
      <c r="I5" s="519"/>
      <c r="J5" s="508">
        <v>2</v>
      </c>
      <c r="K5" s="509" t="s">
        <v>121</v>
      </c>
      <c r="L5" s="510">
        <v>1</v>
      </c>
      <c r="M5" s="508">
        <v>0</v>
      </c>
      <c r="N5" s="509" t="s">
        <v>121</v>
      </c>
      <c r="O5" s="510">
        <v>2</v>
      </c>
      <c r="P5" s="511">
        <f>IF(D5&gt;F5,1,0)+IF(J5&gt;L5,1,0)+IF(M5&gt;O5,1,0)</f>
        <v>1</v>
      </c>
      <c r="Q5" s="512">
        <f>IF(D5&lt;F5,1,0)+IF(J5&lt;L5,1,0)+IF(M5&lt;O5,1,0)</f>
        <v>2</v>
      </c>
      <c r="R5" s="513">
        <f>D5+J5+M5</f>
        <v>2</v>
      </c>
      <c r="S5" s="512">
        <f>F5+L5+O5</f>
        <v>5</v>
      </c>
      <c r="T5" s="690">
        <v>2</v>
      </c>
      <c r="U5" s="690"/>
      <c r="V5" s="514">
        <f>1+IF(T5&lt;T4,1,0)+IF(T5&lt;T6,1,0)+IF(T5&lt;T7,1,0)</f>
        <v>3</v>
      </c>
      <c r="X5" s="501"/>
      <c r="Y5" s="501"/>
      <c r="Z5" s="515"/>
    </row>
    <row r="6" spans="1:244">
      <c r="A6" s="502">
        <v>3</v>
      </c>
      <c r="B6" s="503" t="s">
        <v>295</v>
      </c>
      <c r="C6" s="504"/>
      <c r="D6" s="508">
        <f>L4</f>
        <v>0</v>
      </c>
      <c r="E6" s="516" t="s">
        <v>121</v>
      </c>
      <c r="F6" s="510">
        <f>J4</f>
        <v>2</v>
      </c>
      <c r="G6" s="508">
        <f>L5</f>
        <v>1</v>
      </c>
      <c r="H6" s="516" t="s">
        <v>121</v>
      </c>
      <c r="I6" s="510">
        <f>J5</f>
        <v>2</v>
      </c>
      <c r="J6" s="517"/>
      <c r="K6" s="518"/>
      <c r="L6" s="519"/>
      <c r="M6" s="508">
        <v>1</v>
      </c>
      <c r="N6" s="509" t="s">
        <v>121</v>
      </c>
      <c r="O6" s="510">
        <v>2</v>
      </c>
      <c r="P6" s="511">
        <f>IF(D6&gt;F6,1,0)+IF(G6&gt;I6,1,0)+IF(M6&gt;O6,1,0)</f>
        <v>0</v>
      </c>
      <c r="Q6" s="512">
        <f>IF(D6&lt;F6,1,0)+IF(G6&lt;I6,1,0)+IF(M6&lt;O6,1,0)</f>
        <v>3</v>
      </c>
      <c r="R6" s="513">
        <f>D6+G6+M6</f>
        <v>2</v>
      </c>
      <c r="S6" s="512">
        <f>F6+I6+O6</f>
        <v>6</v>
      </c>
      <c r="T6" s="690">
        <v>2</v>
      </c>
      <c r="U6" s="690"/>
      <c r="V6" s="514">
        <v>4</v>
      </c>
      <c r="X6" s="501"/>
      <c r="Y6" s="501"/>
      <c r="Z6" s="515"/>
    </row>
    <row r="7" spans="1:244">
      <c r="A7" s="502">
        <v>4</v>
      </c>
      <c r="B7" s="503" t="s">
        <v>602</v>
      </c>
      <c r="C7" s="504"/>
      <c r="D7" s="508">
        <f>O4</f>
        <v>1</v>
      </c>
      <c r="E7" s="516" t="s">
        <v>121</v>
      </c>
      <c r="F7" s="510">
        <f>M4</f>
        <v>2</v>
      </c>
      <c r="G7" s="508">
        <f>O5</f>
        <v>2</v>
      </c>
      <c r="H7" s="516" t="s">
        <v>121</v>
      </c>
      <c r="I7" s="510">
        <f>M5</f>
        <v>0</v>
      </c>
      <c r="J7" s="508">
        <f>O6</f>
        <v>2</v>
      </c>
      <c r="K7" s="516" t="s">
        <v>121</v>
      </c>
      <c r="L7" s="510">
        <f>M6</f>
        <v>1</v>
      </c>
      <c r="M7" s="517"/>
      <c r="N7" s="518"/>
      <c r="O7" s="519"/>
      <c r="P7" s="511">
        <f>IF(D7&gt;F7,1,0)+IF(G7&gt;I7,1,0)+IF(J7&gt;L7,1,0)</f>
        <v>2</v>
      </c>
      <c r="Q7" s="512">
        <f>IF(D7&lt;F7,1,0)+IF(G7&lt;I7,1,0)+IF(J7&lt;L7,1,0)</f>
        <v>1</v>
      </c>
      <c r="R7" s="513">
        <f>D7+G7+J7</f>
        <v>5</v>
      </c>
      <c r="S7" s="512">
        <f>F7+I7+L7</f>
        <v>3</v>
      </c>
      <c r="T7" s="690">
        <v>6</v>
      </c>
      <c r="U7" s="690"/>
      <c r="V7" s="514">
        <f>1+IF(T7&lt;T4,1,0)+IF(T7&lt;T5,1,0)+IF(T7&lt;T6,1,0)</f>
        <v>2</v>
      </c>
      <c r="X7" s="501"/>
      <c r="Y7" s="501"/>
      <c r="Z7" s="515"/>
    </row>
    <row r="8" spans="1:244" s="523" customFormat="1">
      <c r="A8" s="520"/>
      <c r="B8" s="520"/>
      <c r="C8" s="520"/>
      <c r="D8" s="521"/>
      <c r="E8" s="520"/>
      <c r="F8" s="521"/>
      <c r="G8" s="521"/>
      <c r="H8" s="520"/>
      <c r="I8" s="521"/>
      <c r="J8" s="521"/>
      <c r="K8" s="520"/>
      <c r="L8" s="521"/>
      <c r="M8" s="521"/>
      <c r="N8" s="520"/>
      <c r="O8" s="521"/>
      <c r="P8" s="522"/>
      <c r="Q8" s="521"/>
      <c r="R8" s="522"/>
      <c r="S8" s="521"/>
      <c r="T8" s="691"/>
      <c r="U8" s="691"/>
      <c r="V8" s="520"/>
      <c r="W8" s="491"/>
      <c r="X8" s="501"/>
      <c r="Y8" s="501"/>
      <c r="Z8" s="515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  <c r="AL8" s="492"/>
      <c r="AM8" s="492"/>
      <c r="AN8" s="492"/>
      <c r="AO8" s="492"/>
      <c r="AP8" s="492"/>
      <c r="AQ8" s="492"/>
      <c r="AR8" s="492"/>
      <c r="AS8" s="492"/>
      <c r="AT8" s="492"/>
      <c r="AU8" s="492"/>
      <c r="AV8" s="492"/>
      <c r="AW8" s="492"/>
      <c r="AX8" s="492"/>
      <c r="AY8" s="492"/>
      <c r="AZ8" s="492"/>
      <c r="BA8" s="492"/>
      <c r="BB8" s="492"/>
      <c r="BC8" s="492"/>
      <c r="BD8" s="492"/>
      <c r="BE8" s="492"/>
      <c r="BF8" s="492"/>
      <c r="BG8" s="492"/>
      <c r="BH8" s="492"/>
      <c r="BI8" s="492"/>
      <c r="BJ8" s="492"/>
      <c r="BK8" s="492"/>
      <c r="BL8" s="492"/>
      <c r="BM8" s="492"/>
      <c r="BN8" s="492"/>
      <c r="BO8" s="492"/>
      <c r="BP8" s="492"/>
      <c r="BQ8" s="492"/>
      <c r="BR8" s="492"/>
      <c r="BS8" s="492"/>
      <c r="BT8" s="492"/>
      <c r="BU8" s="492"/>
      <c r="BV8" s="492"/>
      <c r="BW8" s="492"/>
      <c r="BX8" s="492"/>
      <c r="BY8" s="492"/>
      <c r="BZ8" s="492"/>
      <c r="CA8" s="492"/>
      <c r="CB8" s="492"/>
      <c r="CC8" s="492"/>
      <c r="CD8" s="492"/>
      <c r="CE8" s="492"/>
      <c r="CF8" s="492"/>
      <c r="CG8" s="492"/>
      <c r="CH8" s="492"/>
      <c r="CI8" s="492"/>
      <c r="CJ8" s="492"/>
      <c r="CK8" s="492"/>
      <c r="CL8" s="492"/>
      <c r="CM8" s="492"/>
      <c r="CN8" s="492"/>
      <c r="CO8" s="492"/>
      <c r="CP8" s="492"/>
      <c r="CQ8" s="492"/>
      <c r="CR8" s="492"/>
      <c r="CS8" s="492"/>
      <c r="CT8" s="492"/>
      <c r="CU8" s="492"/>
      <c r="CV8" s="492"/>
      <c r="CW8" s="492"/>
      <c r="CX8" s="492"/>
      <c r="CY8" s="492"/>
      <c r="CZ8" s="492"/>
      <c r="DA8" s="492"/>
      <c r="DB8" s="492"/>
      <c r="DC8" s="492"/>
      <c r="DD8" s="492"/>
      <c r="DE8" s="492"/>
      <c r="DF8" s="492"/>
      <c r="DG8" s="492"/>
      <c r="DH8" s="492"/>
      <c r="DI8" s="492"/>
      <c r="DJ8" s="492"/>
      <c r="DK8" s="492"/>
      <c r="DL8" s="492"/>
      <c r="DM8" s="492"/>
      <c r="DN8" s="492"/>
      <c r="DO8" s="492"/>
      <c r="DP8" s="492"/>
      <c r="DQ8" s="492"/>
      <c r="DR8" s="492"/>
      <c r="DS8" s="492"/>
      <c r="DT8" s="492"/>
      <c r="DU8" s="492"/>
      <c r="DV8" s="492"/>
      <c r="DW8" s="492"/>
      <c r="DX8" s="492"/>
      <c r="DY8" s="492"/>
      <c r="DZ8" s="492"/>
      <c r="EA8" s="492"/>
      <c r="EB8" s="492"/>
      <c r="EC8" s="492"/>
      <c r="ED8" s="492"/>
      <c r="EE8" s="492"/>
      <c r="EF8" s="492"/>
      <c r="EG8" s="492"/>
      <c r="EH8" s="492"/>
      <c r="EI8" s="492"/>
      <c r="EJ8" s="492"/>
      <c r="EK8" s="492"/>
      <c r="EL8" s="492"/>
      <c r="EM8" s="492"/>
      <c r="EN8" s="492"/>
      <c r="EO8" s="492"/>
      <c r="EP8" s="492"/>
      <c r="EQ8" s="492"/>
      <c r="ER8" s="492"/>
      <c r="ES8" s="492"/>
      <c r="ET8" s="492"/>
      <c r="EU8" s="492"/>
      <c r="EV8" s="492"/>
      <c r="EW8" s="492"/>
      <c r="EX8" s="492"/>
      <c r="EY8" s="492"/>
      <c r="EZ8" s="492"/>
      <c r="FA8" s="492"/>
      <c r="FB8" s="492"/>
      <c r="FC8" s="492"/>
      <c r="FD8" s="492"/>
      <c r="FE8" s="492"/>
      <c r="FF8" s="492"/>
      <c r="FG8" s="492"/>
      <c r="FH8" s="492"/>
      <c r="FI8" s="492"/>
      <c r="FJ8" s="492"/>
      <c r="FK8" s="492"/>
      <c r="FL8" s="492"/>
      <c r="FM8" s="492"/>
      <c r="FN8" s="492"/>
      <c r="FO8" s="492"/>
      <c r="FP8" s="492"/>
      <c r="FQ8" s="492"/>
      <c r="FR8" s="492"/>
      <c r="FS8" s="492"/>
      <c r="FT8" s="492"/>
      <c r="FU8" s="492"/>
      <c r="FV8" s="492"/>
      <c r="FW8" s="492"/>
      <c r="FX8" s="492"/>
      <c r="FY8" s="492"/>
      <c r="FZ8" s="492"/>
      <c r="GA8" s="492"/>
      <c r="GB8" s="492"/>
      <c r="GC8" s="492"/>
      <c r="GD8" s="492"/>
      <c r="GE8" s="492"/>
      <c r="GF8" s="492"/>
      <c r="GG8" s="492"/>
      <c r="GH8" s="492"/>
      <c r="GI8" s="492"/>
      <c r="GJ8" s="492"/>
      <c r="GK8" s="492"/>
      <c r="GL8" s="492"/>
      <c r="GM8" s="492"/>
      <c r="GN8" s="492"/>
      <c r="GO8" s="492"/>
      <c r="GP8" s="492"/>
      <c r="GQ8" s="492"/>
      <c r="GR8" s="492"/>
      <c r="GS8" s="492"/>
      <c r="GT8" s="492"/>
      <c r="GU8" s="492"/>
      <c r="GV8" s="492"/>
      <c r="GW8" s="492"/>
      <c r="GX8" s="492"/>
      <c r="GY8" s="492"/>
      <c r="GZ8" s="492"/>
      <c r="HA8" s="492"/>
      <c r="HB8" s="492"/>
      <c r="HC8" s="492"/>
      <c r="HD8" s="492"/>
      <c r="HE8" s="492"/>
      <c r="HF8" s="492"/>
      <c r="HG8" s="492"/>
      <c r="HH8" s="492"/>
      <c r="HI8" s="492"/>
      <c r="HJ8" s="492"/>
      <c r="HK8" s="492"/>
      <c r="HL8" s="492"/>
      <c r="HM8" s="492"/>
      <c r="HN8" s="492"/>
      <c r="HO8" s="492"/>
      <c r="HP8" s="492"/>
      <c r="HQ8" s="492"/>
      <c r="HR8" s="492"/>
      <c r="HS8" s="492"/>
      <c r="HT8" s="492"/>
      <c r="HU8" s="492"/>
      <c r="HV8" s="492"/>
      <c r="HW8" s="492"/>
      <c r="HX8" s="492"/>
      <c r="HY8" s="492"/>
      <c r="HZ8" s="492"/>
      <c r="IA8" s="492"/>
      <c r="IB8" s="492"/>
      <c r="IC8" s="492"/>
      <c r="ID8" s="492"/>
      <c r="IE8" s="492"/>
      <c r="IF8" s="492"/>
      <c r="IG8" s="492"/>
      <c r="IH8" s="492"/>
      <c r="II8" s="492"/>
      <c r="IJ8" s="492"/>
    </row>
    <row r="9" spans="1:244" s="523" customFormat="1" ht="15.75">
      <c r="A9" s="524"/>
      <c r="B9" s="525" t="s">
        <v>122</v>
      </c>
      <c r="C9" s="524"/>
      <c r="D9" s="526"/>
      <c r="E9" s="524"/>
      <c r="F9" s="526"/>
      <c r="G9" s="526"/>
      <c r="H9" s="524"/>
      <c r="I9" s="526"/>
      <c r="J9" s="526"/>
      <c r="K9" s="524"/>
      <c r="L9" s="526"/>
      <c r="M9" s="526"/>
      <c r="N9" s="524"/>
      <c r="O9" s="526"/>
      <c r="P9" s="526"/>
      <c r="Q9" s="526"/>
      <c r="R9" s="526"/>
      <c r="S9" s="526"/>
      <c r="T9" s="524"/>
      <c r="U9" s="524"/>
      <c r="V9" s="524"/>
      <c r="W9" s="527"/>
      <c r="X9" s="528"/>
      <c r="Y9" s="528"/>
      <c r="Z9" s="529"/>
    </row>
    <row r="10" spans="1:244" s="523" customFormat="1" ht="15.75">
      <c r="A10" s="524"/>
      <c r="B10" s="525" t="s">
        <v>606</v>
      </c>
      <c r="C10" s="524"/>
      <c r="D10" s="526"/>
      <c r="E10" s="524"/>
      <c r="F10" s="526"/>
      <c r="G10" s="526"/>
      <c r="H10" s="524"/>
      <c r="I10" s="526"/>
      <c r="J10" s="526"/>
      <c r="K10" s="524"/>
      <c r="L10" s="526"/>
      <c r="M10" s="526"/>
      <c r="N10" s="524"/>
      <c r="O10" s="526"/>
      <c r="P10" s="526"/>
      <c r="Q10" s="526"/>
      <c r="R10" s="526"/>
      <c r="S10" s="526"/>
      <c r="T10" s="524"/>
      <c r="U10" s="524"/>
      <c r="V10" s="524"/>
      <c r="W10" s="527"/>
      <c r="X10" s="528"/>
      <c r="Y10" s="528"/>
      <c r="Z10" s="529"/>
    </row>
    <row r="11" spans="1:244" s="530" customFormat="1" ht="18.75">
      <c r="A11" s="524"/>
      <c r="B11" s="524"/>
      <c r="C11" s="524"/>
      <c r="D11" s="526"/>
      <c r="E11" s="524"/>
      <c r="F11" s="526"/>
      <c r="G11" s="526"/>
      <c r="H11" s="524"/>
      <c r="I11" s="526"/>
      <c r="J11" s="526"/>
      <c r="K11" s="524"/>
      <c r="L11" s="526"/>
      <c r="M11" s="526"/>
      <c r="N11" s="524"/>
      <c r="O11" s="526"/>
      <c r="P11" s="526"/>
      <c r="Q11" s="526"/>
      <c r="R11" s="526"/>
      <c r="S11" s="526"/>
      <c r="T11" s="524"/>
      <c r="U11" s="524"/>
      <c r="V11" s="524"/>
      <c r="W11" s="527"/>
      <c r="X11" s="528"/>
      <c r="Y11" s="528"/>
      <c r="Z11" s="529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  <c r="AK11" s="523"/>
      <c r="AL11" s="523"/>
      <c r="AM11" s="523"/>
      <c r="AN11" s="523"/>
      <c r="AO11" s="523"/>
      <c r="AP11" s="523"/>
      <c r="AQ11" s="523"/>
      <c r="AR11" s="523"/>
      <c r="AS11" s="523"/>
      <c r="AT11" s="523"/>
      <c r="AU11" s="523"/>
      <c r="AV11" s="523"/>
      <c r="AW11" s="523"/>
      <c r="AX11" s="523"/>
      <c r="AY11" s="523"/>
      <c r="AZ11" s="523"/>
      <c r="BA11" s="523"/>
      <c r="BB11" s="523"/>
      <c r="BC11" s="523"/>
      <c r="BD11" s="523"/>
      <c r="BE11" s="523"/>
      <c r="BF11" s="523"/>
      <c r="BG11" s="523"/>
      <c r="BH11" s="523"/>
      <c r="BI11" s="523"/>
      <c r="BJ11" s="523"/>
      <c r="BK11" s="523"/>
      <c r="BL11" s="523"/>
      <c r="BM11" s="523"/>
      <c r="BN11" s="523"/>
      <c r="BO11" s="523"/>
      <c r="BP11" s="523"/>
      <c r="BQ11" s="523"/>
      <c r="BR11" s="523"/>
      <c r="BS11" s="523"/>
      <c r="BT11" s="523"/>
      <c r="BU11" s="523"/>
      <c r="BV11" s="523"/>
      <c r="BW11" s="523"/>
      <c r="BX11" s="523"/>
      <c r="BY11" s="523"/>
      <c r="BZ11" s="523"/>
      <c r="CA11" s="523"/>
      <c r="CB11" s="523"/>
      <c r="CC11" s="523"/>
      <c r="CD11" s="523"/>
      <c r="CE11" s="523"/>
      <c r="CF11" s="523"/>
      <c r="CG11" s="523"/>
      <c r="CH11" s="523"/>
      <c r="CI11" s="523"/>
      <c r="CJ11" s="523"/>
      <c r="CK11" s="523"/>
      <c r="CL11" s="523"/>
      <c r="CM11" s="523"/>
      <c r="CN11" s="523"/>
      <c r="CO11" s="523"/>
      <c r="CP11" s="523"/>
      <c r="CQ11" s="523"/>
      <c r="CR11" s="523"/>
      <c r="CS11" s="523"/>
      <c r="CT11" s="523"/>
      <c r="CU11" s="523"/>
      <c r="CV11" s="523"/>
      <c r="CW11" s="523"/>
      <c r="CX11" s="523"/>
      <c r="CY11" s="523"/>
      <c r="CZ11" s="523"/>
      <c r="DA11" s="523"/>
      <c r="DB11" s="523"/>
      <c r="DC11" s="523"/>
      <c r="DD11" s="523"/>
      <c r="DE11" s="523"/>
      <c r="DF11" s="523"/>
      <c r="DG11" s="523"/>
      <c r="DH11" s="523"/>
      <c r="DI11" s="523"/>
      <c r="DJ11" s="523"/>
      <c r="DK11" s="523"/>
      <c r="DL11" s="523"/>
      <c r="DM11" s="523"/>
      <c r="DN11" s="523"/>
      <c r="DO11" s="523"/>
      <c r="DP11" s="523"/>
      <c r="DQ11" s="523"/>
      <c r="DR11" s="523"/>
      <c r="DS11" s="523"/>
      <c r="DT11" s="523"/>
      <c r="DU11" s="523"/>
      <c r="DV11" s="523"/>
      <c r="DW11" s="523"/>
      <c r="DX11" s="523"/>
      <c r="DY11" s="523"/>
      <c r="DZ11" s="523"/>
      <c r="EA11" s="523"/>
      <c r="EB11" s="523"/>
      <c r="EC11" s="523"/>
      <c r="ED11" s="523"/>
      <c r="EE11" s="523"/>
      <c r="EF11" s="523"/>
      <c r="EG11" s="523"/>
      <c r="EH11" s="523"/>
      <c r="EI11" s="523"/>
      <c r="EJ11" s="523"/>
      <c r="EK11" s="523"/>
      <c r="EL11" s="523"/>
      <c r="EM11" s="523"/>
      <c r="EN11" s="523"/>
      <c r="EO11" s="523"/>
      <c r="EP11" s="523"/>
      <c r="EQ11" s="523"/>
      <c r="ER11" s="523"/>
      <c r="ES11" s="523"/>
      <c r="ET11" s="523"/>
      <c r="EU11" s="523"/>
      <c r="EV11" s="523"/>
      <c r="EW11" s="523"/>
      <c r="EX11" s="523"/>
      <c r="EY11" s="523"/>
      <c r="EZ11" s="523"/>
      <c r="FA11" s="523"/>
      <c r="FB11" s="523"/>
      <c r="FC11" s="523"/>
      <c r="FD11" s="523"/>
      <c r="FE11" s="523"/>
      <c r="FF11" s="523"/>
      <c r="FG11" s="523"/>
      <c r="FH11" s="523"/>
      <c r="FI11" s="523"/>
      <c r="FJ11" s="523"/>
      <c r="FK11" s="523"/>
      <c r="FL11" s="523"/>
      <c r="FM11" s="523"/>
      <c r="FN11" s="523"/>
      <c r="FO11" s="523"/>
      <c r="FP11" s="523"/>
      <c r="FQ11" s="523"/>
      <c r="FR11" s="523"/>
      <c r="FS11" s="523"/>
      <c r="FT11" s="523"/>
      <c r="FU11" s="523"/>
      <c r="FV11" s="523"/>
      <c r="FW11" s="523"/>
      <c r="FX11" s="523"/>
      <c r="FY11" s="523"/>
      <c r="FZ11" s="523"/>
      <c r="GA11" s="523"/>
      <c r="GB11" s="523"/>
      <c r="GC11" s="523"/>
      <c r="GD11" s="523"/>
      <c r="GE11" s="523"/>
      <c r="GF11" s="523"/>
      <c r="GG11" s="523"/>
      <c r="GH11" s="523"/>
      <c r="GI11" s="523"/>
      <c r="GJ11" s="523"/>
      <c r="GK11" s="523"/>
      <c r="GL11" s="523"/>
      <c r="GM11" s="523"/>
      <c r="GN11" s="523"/>
      <c r="GO11" s="523"/>
      <c r="GP11" s="523"/>
      <c r="GQ11" s="523"/>
      <c r="GR11" s="523"/>
      <c r="GS11" s="523"/>
      <c r="GT11" s="523"/>
      <c r="GU11" s="523"/>
      <c r="GV11" s="523"/>
      <c r="GW11" s="523"/>
      <c r="GX11" s="523"/>
      <c r="GY11" s="523"/>
      <c r="GZ11" s="523"/>
      <c r="HA11" s="523"/>
      <c r="HB11" s="523"/>
      <c r="HC11" s="523"/>
      <c r="HD11" s="523"/>
      <c r="HE11" s="523"/>
      <c r="HF11" s="523"/>
      <c r="HG11" s="523"/>
      <c r="HH11" s="523"/>
      <c r="HI11" s="523"/>
      <c r="HJ11" s="523"/>
      <c r="HK11" s="523"/>
      <c r="HL11" s="523"/>
      <c r="HM11" s="523"/>
      <c r="HN11" s="523"/>
      <c r="HO11" s="523"/>
      <c r="HP11" s="523"/>
      <c r="HQ11" s="523"/>
      <c r="HR11" s="523"/>
      <c r="HS11" s="523"/>
      <c r="HT11" s="523"/>
      <c r="HU11" s="523"/>
      <c r="HV11" s="523"/>
      <c r="HW11" s="523"/>
      <c r="HX11" s="523"/>
      <c r="HY11" s="523"/>
      <c r="HZ11" s="523"/>
      <c r="IA11" s="523"/>
      <c r="IB11" s="523"/>
      <c r="IC11" s="523"/>
      <c r="ID11" s="523"/>
      <c r="IE11" s="523"/>
      <c r="IF11" s="523"/>
      <c r="IG11" s="523"/>
      <c r="IH11" s="523"/>
      <c r="II11" s="523"/>
      <c r="IJ11" s="523"/>
    </row>
    <row r="12" spans="1:244" s="530" customFormat="1" ht="18.75">
      <c r="A12" s="531"/>
      <c r="B12" s="688" t="s">
        <v>124</v>
      </c>
      <c r="C12" s="688"/>
      <c r="D12" s="688"/>
      <c r="E12" s="688"/>
      <c r="F12" s="688"/>
      <c r="G12" s="688"/>
      <c r="H12" s="688"/>
      <c r="I12" s="688"/>
      <c r="J12" s="688"/>
      <c r="K12" s="688"/>
      <c r="L12" s="688"/>
      <c r="M12" s="688"/>
      <c r="N12" s="688"/>
      <c r="O12" s="688"/>
      <c r="P12" s="688"/>
      <c r="Q12" s="688"/>
      <c r="R12" s="688"/>
      <c r="S12" s="688"/>
      <c r="T12" s="688"/>
      <c r="U12" s="688"/>
      <c r="V12" s="688"/>
      <c r="W12" s="532"/>
      <c r="X12" s="533"/>
      <c r="Y12" s="533"/>
      <c r="Z12" s="534"/>
    </row>
    <row r="13" spans="1:244" s="530" customFormat="1" ht="18.75">
      <c r="A13" s="531"/>
      <c r="B13" s="689" t="s">
        <v>272</v>
      </c>
      <c r="C13" s="689"/>
      <c r="D13" s="689"/>
      <c r="E13" s="689"/>
      <c r="F13" s="689"/>
      <c r="G13" s="689"/>
      <c r="H13" s="689"/>
      <c r="I13" s="689"/>
      <c r="J13" s="689"/>
      <c r="K13" s="689"/>
      <c r="L13" s="689"/>
      <c r="M13" s="689"/>
      <c r="N13" s="689"/>
      <c r="O13" s="689"/>
      <c r="P13" s="689"/>
      <c r="Q13" s="689"/>
      <c r="R13" s="689"/>
      <c r="S13" s="689"/>
      <c r="T13" s="689"/>
      <c r="U13" s="689"/>
      <c r="V13" s="689"/>
    </row>
    <row r="14" spans="1:244" s="530" customFormat="1" ht="18.75">
      <c r="A14" s="531"/>
      <c r="B14" s="689"/>
      <c r="C14" s="689"/>
      <c r="D14" s="689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689"/>
      <c r="P14" s="689"/>
      <c r="Q14" s="689"/>
      <c r="R14" s="689"/>
      <c r="S14" s="689"/>
      <c r="T14" s="689"/>
      <c r="U14" s="689"/>
      <c r="V14" s="689"/>
    </row>
    <row r="15" spans="1:244" s="530" customFormat="1" ht="18.75">
      <c r="A15" s="531"/>
      <c r="B15" s="689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89"/>
      <c r="T15" s="689"/>
      <c r="U15" s="689"/>
      <c r="V15" s="689"/>
    </row>
    <row r="16" spans="1:244" s="530" customFormat="1" ht="18.75">
      <c r="A16" s="531"/>
      <c r="B16" s="689"/>
      <c r="C16" s="689"/>
      <c r="D16" s="689"/>
      <c r="E16" s="689"/>
      <c r="F16" s="689"/>
      <c r="G16" s="689"/>
      <c r="H16" s="689"/>
      <c r="I16" s="689"/>
      <c r="J16" s="689"/>
      <c r="K16" s="689"/>
      <c r="L16" s="689"/>
      <c r="M16" s="689"/>
      <c r="N16" s="689"/>
      <c r="O16" s="689"/>
      <c r="P16" s="689"/>
      <c r="Q16" s="689"/>
      <c r="R16" s="689"/>
      <c r="S16" s="689"/>
      <c r="T16" s="689"/>
      <c r="U16" s="689"/>
      <c r="V16" s="689"/>
    </row>
    <row r="17" spans="1:244" s="530" customFormat="1" ht="18.75">
      <c r="A17" s="532"/>
      <c r="B17" s="685" t="s">
        <v>268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532"/>
    </row>
    <row r="18" spans="1:244" s="530" customFormat="1" ht="18.75">
      <c r="A18" s="532"/>
      <c r="B18" s="685"/>
      <c r="C18" s="685"/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532"/>
    </row>
    <row r="19" spans="1:244" s="530" customFormat="1" ht="18.75">
      <c r="A19" s="532"/>
      <c r="B19" s="685"/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532"/>
    </row>
    <row r="20" spans="1:244" s="530" customFormat="1" ht="18.75">
      <c r="A20" s="532"/>
      <c r="B20" s="685"/>
      <c r="C20" s="685"/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5"/>
      <c r="T20" s="685"/>
      <c r="U20" s="685"/>
      <c r="V20" s="685"/>
      <c r="W20" s="532"/>
    </row>
    <row r="21" spans="1:244" s="530" customFormat="1" ht="18.75">
      <c r="A21" s="532"/>
      <c r="B21" s="685" t="s">
        <v>126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532"/>
    </row>
    <row r="22" spans="1:244" s="530" customFormat="1" ht="18.75">
      <c r="A22" s="532"/>
      <c r="B22" s="685"/>
      <c r="C22" s="685"/>
      <c r="D22" s="685"/>
      <c r="E22" s="685"/>
      <c r="F22" s="685"/>
      <c r="G22" s="685"/>
      <c r="H22" s="685"/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685"/>
      <c r="T22" s="685"/>
      <c r="U22" s="685"/>
      <c r="V22" s="685"/>
      <c r="W22" s="532"/>
    </row>
    <row r="23" spans="1:244" s="530" customFormat="1" ht="18.75">
      <c r="A23" s="532"/>
      <c r="B23" s="685"/>
      <c r="C23" s="685"/>
      <c r="D23" s="685"/>
      <c r="E23" s="685"/>
      <c r="F23" s="685"/>
      <c r="G23" s="685"/>
      <c r="H23" s="685"/>
      <c r="I23" s="685"/>
      <c r="J23" s="685"/>
      <c r="K23" s="685"/>
      <c r="L23" s="685"/>
      <c r="M23" s="685"/>
      <c r="N23" s="685"/>
      <c r="O23" s="685"/>
      <c r="P23" s="685"/>
      <c r="Q23" s="685"/>
      <c r="R23" s="685"/>
      <c r="S23" s="685"/>
      <c r="T23" s="685"/>
      <c r="U23" s="685"/>
      <c r="V23" s="685"/>
      <c r="W23" s="532"/>
    </row>
    <row r="24" spans="1:244" s="530" customFormat="1" ht="18.75">
      <c r="A24" s="532"/>
      <c r="B24" s="685"/>
      <c r="C24" s="685"/>
      <c r="D24" s="685"/>
      <c r="E24" s="685"/>
      <c r="F24" s="685"/>
      <c r="G24" s="685"/>
      <c r="H24" s="685"/>
      <c r="I24" s="685"/>
      <c r="J24" s="685"/>
      <c r="K24" s="685"/>
      <c r="L24" s="685"/>
      <c r="M24" s="685"/>
      <c r="N24" s="685"/>
      <c r="O24" s="685"/>
      <c r="P24" s="685"/>
      <c r="Q24" s="685"/>
      <c r="R24" s="685"/>
      <c r="S24" s="685"/>
      <c r="T24" s="685"/>
      <c r="U24" s="685"/>
      <c r="V24" s="685"/>
      <c r="W24" s="532"/>
    </row>
    <row r="25" spans="1:244">
      <c r="A25" s="532"/>
      <c r="B25" s="535" t="s">
        <v>274</v>
      </c>
      <c r="C25" s="532"/>
      <c r="D25" s="536"/>
      <c r="E25" s="532"/>
      <c r="F25" s="537"/>
      <c r="G25" s="536"/>
      <c r="H25" s="532"/>
      <c r="I25" s="537"/>
      <c r="J25" s="538"/>
      <c r="K25" s="532"/>
      <c r="L25" s="686" t="s">
        <v>128</v>
      </c>
      <c r="M25" s="686"/>
      <c r="N25" s="687">
        <v>45587</v>
      </c>
      <c r="O25" s="687"/>
      <c r="P25" s="687"/>
      <c r="Q25" s="687"/>
      <c r="R25" s="538"/>
      <c r="S25" s="536"/>
      <c r="T25" s="532"/>
      <c r="U25" s="532"/>
      <c r="V25" s="532"/>
      <c r="W25" s="532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  <c r="AP25" s="530"/>
      <c r="AQ25" s="530"/>
      <c r="AR25" s="530"/>
      <c r="AS25" s="530"/>
      <c r="AT25" s="530"/>
      <c r="AU25" s="530"/>
      <c r="AV25" s="530"/>
      <c r="AW25" s="530"/>
      <c r="AX25" s="530"/>
      <c r="AY25" s="530"/>
      <c r="AZ25" s="530"/>
      <c r="BA25" s="530"/>
      <c r="BB25" s="530"/>
      <c r="BC25" s="530"/>
      <c r="BD25" s="530"/>
      <c r="BE25" s="530"/>
      <c r="BF25" s="530"/>
      <c r="BG25" s="530"/>
      <c r="BH25" s="530"/>
      <c r="BI25" s="530"/>
      <c r="BJ25" s="530"/>
      <c r="BK25" s="530"/>
      <c r="BL25" s="530"/>
      <c r="BM25" s="530"/>
      <c r="BN25" s="530"/>
      <c r="BO25" s="530"/>
      <c r="BP25" s="530"/>
      <c r="BQ25" s="530"/>
      <c r="BR25" s="530"/>
      <c r="BS25" s="530"/>
      <c r="BT25" s="530"/>
      <c r="BU25" s="530"/>
      <c r="BV25" s="530"/>
      <c r="BW25" s="530"/>
      <c r="BX25" s="530"/>
      <c r="BY25" s="530"/>
      <c r="BZ25" s="530"/>
      <c r="CA25" s="530"/>
      <c r="CB25" s="530"/>
      <c r="CC25" s="530"/>
      <c r="CD25" s="530"/>
      <c r="CE25" s="530"/>
      <c r="CF25" s="530"/>
      <c r="CG25" s="530"/>
      <c r="CH25" s="530"/>
      <c r="CI25" s="530"/>
      <c r="CJ25" s="530"/>
      <c r="CK25" s="530"/>
      <c r="CL25" s="530"/>
      <c r="CM25" s="530"/>
      <c r="CN25" s="530"/>
      <c r="CO25" s="530"/>
      <c r="CP25" s="530"/>
      <c r="CQ25" s="530"/>
      <c r="CR25" s="530"/>
      <c r="CS25" s="530"/>
      <c r="CT25" s="530"/>
      <c r="CU25" s="530"/>
      <c r="CV25" s="530"/>
      <c r="CW25" s="530"/>
      <c r="CX25" s="530"/>
      <c r="CY25" s="530"/>
      <c r="CZ25" s="530"/>
      <c r="DA25" s="530"/>
      <c r="DB25" s="530"/>
      <c r="DC25" s="530"/>
      <c r="DD25" s="530"/>
      <c r="DE25" s="530"/>
      <c r="DF25" s="530"/>
      <c r="DG25" s="530"/>
      <c r="DH25" s="530"/>
      <c r="DI25" s="530"/>
      <c r="DJ25" s="530"/>
      <c r="DK25" s="530"/>
      <c r="DL25" s="530"/>
      <c r="DM25" s="530"/>
      <c r="DN25" s="530"/>
      <c r="DO25" s="530"/>
      <c r="DP25" s="530"/>
      <c r="DQ25" s="530"/>
      <c r="DR25" s="530"/>
      <c r="DS25" s="530"/>
      <c r="DT25" s="530"/>
      <c r="DU25" s="530"/>
      <c r="DV25" s="530"/>
      <c r="DW25" s="530"/>
      <c r="DX25" s="530"/>
      <c r="DY25" s="530"/>
      <c r="DZ25" s="530"/>
      <c r="EA25" s="530"/>
      <c r="EB25" s="530"/>
      <c r="EC25" s="530"/>
      <c r="ED25" s="530"/>
      <c r="EE25" s="530"/>
      <c r="EF25" s="530"/>
      <c r="EG25" s="530"/>
      <c r="EH25" s="530"/>
      <c r="EI25" s="530"/>
      <c r="EJ25" s="530"/>
      <c r="EK25" s="530"/>
      <c r="EL25" s="530"/>
      <c r="EM25" s="530"/>
      <c r="EN25" s="530"/>
      <c r="EO25" s="530"/>
      <c r="EP25" s="530"/>
      <c r="EQ25" s="530"/>
      <c r="ER25" s="530"/>
      <c r="ES25" s="530"/>
      <c r="ET25" s="530"/>
      <c r="EU25" s="530"/>
      <c r="EV25" s="530"/>
      <c r="EW25" s="530"/>
      <c r="EX25" s="530"/>
      <c r="EY25" s="530"/>
      <c r="EZ25" s="530"/>
      <c r="FA25" s="530"/>
      <c r="FB25" s="530"/>
      <c r="FC25" s="530"/>
      <c r="FD25" s="530"/>
      <c r="FE25" s="530"/>
      <c r="FF25" s="530"/>
      <c r="FG25" s="530"/>
      <c r="FH25" s="530"/>
      <c r="FI25" s="530"/>
      <c r="FJ25" s="530"/>
      <c r="FK25" s="530"/>
      <c r="FL25" s="530"/>
      <c r="FM25" s="530"/>
      <c r="FN25" s="530"/>
      <c r="FO25" s="530"/>
      <c r="FP25" s="530"/>
      <c r="FQ25" s="530"/>
      <c r="FR25" s="530"/>
      <c r="FS25" s="530"/>
      <c r="FT25" s="530"/>
      <c r="FU25" s="530"/>
      <c r="FV25" s="530"/>
      <c r="FW25" s="530"/>
      <c r="FX25" s="530"/>
      <c r="FY25" s="530"/>
      <c r="FZ25" s="530"/>
      <c r="GA25" s="530"/>
      <c r="GB25" s="530"/>
      <c r="GC25" s="530"/>
      <c r="GD25" s="530"/>
      <c r="GE25" s="530"/>
      <c r="GF25" s="530"/>
      <c r="GG25" s="530"/>
      <c r="GH25" s="530"/>
      <c r="GI25" s="530"/>
      <c r="GJ25" s="530"/>
      <c r="GK25" s="530"/>
      <c r="GL25" s="530"/>
      <c r="GM25" s="530"/>
      <c r="GN25" s="530"/>
      <c r="GO25" s="530"/>
      <c r="GP25" s="530"/>
      <c r="GQ25" s="530"/>
      <c r="GR25" s="530"/>
      <c r="GS25" s="530"/>
      <c r="GT25" s="530"/>
      <c r="GU25" s="530"/>
      <c r="GV25" s="530"/>
      <c r="GW25" s="530"/>
      <c r="GX25" s="530"/>
      <c r="GY25" s="530"/>
      <c r="GZ25" s="530"/>
      <c r="HA25" s="530"/>
      <c r="HB25" s="530"/>
      <c r="HC25" s="530"/>
      <c r="HD25" s="530"/>
      <c r="HE25" s="530"/>
      <c r="HF25" s="530"/>
      <c r="HG25" s="530"/>
      <c r="HH25" s="530"/>
      <c r="HI25" s="530"/>
      <c r="HJ25" s="530"/>
      <c r="HK25" s="530"/>
      <c r="HL25" s="530"/>
      <c r="HM25" s="530"/>
      <c r="HN25" s="530"/>
      <c r="HO25" s="530"/>
      <c r="HP25" s="530"/>
      <c r="HQ25" s="530"/>
      <c r="HR25" s="530"/>
      <c r="HS25" s="530"/>
      <c r="HT25" s="530"/>
      <c r="HU25" s="530"/>
      <c r="HV25" s="530"/>
      <c r="HW25" s="530"/>
      <c r="HX25" s="530"/>
      <c r="HY25" s="530"/>
      <c r="HZ25" s="530"/>
      <c r="IA25" s="530"/>
      <c r="IB25" s="530"/>
      <c r="IC25" s="530"/>
      <c r="ID25" s="530"/>
      <c r="IE25" s="530"/>
      <c r="IF25" s="530"/>
      <c r="IG25" s="530"/>
      <c r="IH25" s="530"/>
      <c r="II25" s="530"/>
      <c r="IJ25" s="530"/>
    </row>
    <row r="26" spans="1:244">
      <c r="P26" s="541"/>
    </row>
    <row r="27" spans="1:244">
      <c r="P27" s="541"/>
    </row>
    <row r="28" spans="1:244">
      <c r="P28" s="541"/>
    </row>
    <row r="29" spans="1:244">
      <c r="P29" s="541"/>
    </row>
    <row r="30" spans="1:244">
      <c r="P30" s="541"/>
    </row>
    <row r="31" spans="1:244">
      <c r="P31" s="541"/>
    </row>
    <row r="32" spans="1:244">
      <c r="P32" s="541"/>
    </row>
    <row r="33" spans="16:16">
      <c r="P33" s="541"/>
    </row>
    <row r="34" spans="16:16">
      <c r="P34" s="541"/>
    </row>
    <row r="35" spans="16:16">
      <c r="P35" s="541"/>
    </row>
    <row r="36" spans="16:16">
      <c r="P36" s="541"/>
    </row>
    <row r="37" spans="16:16">
      <c r="P37" s="541"/>
    </row>
    <row r="38" spans="16:16">
      <c r="P38" s="541"/>
    </row>
    <row r="39" spans="16:16">
      <c r="P39" s="541"/>
    </row>
    <row r="40" spans="16:16">
      <c r="P40" s="541"/>
    </row>
  </sheetData>
  <mergeCells count="27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17:V17"/>
    <mergeCell ref="B18:V18"/>
    <mergeCell ref="B19:V19"/>
    <mergeCell ref="B20:V20"/>
    <mergeCell ref="B21:V21"/>
    <mergeCell ref="B22:V22"/>
    <mergeCell ref="B23:V23"/>
    <mergeCell ref="B24:V24"/>
    <mergeCell ref="L25:M25"/>
    <mergeCell ref="N25:Q25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70C0"/>
  </sheetPr>
  <dimension ref="A1:S34"/>
  <sheetViews>
    <sheetView view="pageBreakPreview" topLeftCell="A16" zoomScale="110" zoomScaleNormal="100" zoomScalePageLayoutView="110" workbookViewId="0">
      <selection activeCell="K34" sqref="K34:M34"/>
    </sheetView>
  </sheetViews>
  <sheetFormatPr defaultColWidth="8.7109375" defaultRowHeight="15"/>
  <cols>
    <col min="2" max="2" width="24.28515625" customWidth="1"/>
  </cols>
  <sheetData>
    <row r="1" spans="1:19" ht="36">
      <c r="A1" s="631" t="s">
        <v>288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</row>
    <row r="2" spans="1:19" ht="21">
      <c r="A2" s="85"/>
      <c r="B2" s="85"/>
      <c r="C2" s="87"/>
      <c r="D2" s="85"/>
      <c r="E2" s="88"/>
      <c r="F2" s="87"/>
      <c r="G2" s="85"/>
      <c r="H2" s="88"/>
      <c r="I2" s="89"/>
      <c r="J2" s="85"/>
      <c r="K2" s="88"/>
      <c r="L2" s="89"/>
      <c r="M2" s="85"/>
      <c r="N2" s="88"/>
      <c r="O2" s="90"/>
      <c r="P2" s="87"/>
      <c r="Q2" s="85"/>
      <c r="R2" s="85"/>
      <c r="S2" s="85"/>
    </row>
    <row r="3" spans="1:19">
      <c r="A3" s="682"/>
      <c r="B3" s="683" t="s">
        <v>115</v>
      </c>
      <c r="C3" s="696" t="s">
        <v>43</v>
      </c>
      <c r="D3" s="697"/>
      <c r="E3" s="698"/>
      <c r="F3" s="696" t="s">
        <v>40</v>
      </c>
      <c r="G3" s="697"/>
      <c r="H3" s="698"/>
      <c r="I3" s="696" t="s">
        <v>293</v>
      </c>
      <c r="J3" s="697"/>
      <c r="K3" s="698"/>
      <c r="L3" s="696" t="s">
        <v>20</v>
      </c>
      <c r="M3" s="697"/>
      <c r="N3" s="698"/>
      <c r="O3" s="633" t="s">
        <v>117</v>
      </c>
      <c r="P3" s="633" t="s">
        <v>118</v>
      </c>
      <c r="Q3" s="633" t="s">
        <v>120</v>
      </c>
      <c r="R3" s="633"/>
      <c r="S3" s="684" t="s">
        <v>12</v>
      </c>
    </row>
    <row r="4" spans="1:19">
      <c r="A4" s="682"/>
      <c r="B4" s="683"/>
      <c r="C4" s="699"/>
      <c r="D4" s="700"/>
      <c r="E4" s="701"/>
      <c r="F4" s="699"/>
      <c r="G4" s="700"/>
      <c r="H4" s="701"/>
      <c r="I4" s="699"/>
      <c r="J4" s="700"/>
      <c r="K4" s="701"/>
      <c r="L4" s="699"/>
      <c r="M4" s="700"/>
      <c r="N4" s="701"/>
      <c r="O4" s="633"/>
      <c r="P4" s="633"/>
      <c r="Q4" s="633"/>
      <c r="R4" s="633"/>
      <c r="S4" s="684"/>
    </row>
    <row r="5" spans="1:19" ht="21">
      <c r="A5" s="677">
        <v>1</v>
      </c>
      <c r="B5" s="678"/>
      <c r="C5" s="681"/>
      <c r="D5" s="681"/>
      <c r="E5" s="681"/>
      <c r="F5" s="104"/>
      <c r="G5" s="105"/>
      <c r="H5" s="106"/>
      <c r="I5" s="104"/>
      <c r="J5" s="105"/>
      <c r="K5" s="106"/>
      <c r="L5" s="104"/>
      <c r="M5" s="105"/>
      <c r="N5" s="106"/>
      <c r="O5" s="680"/>
      <c r="P5" s="629"/>
      <c r="Q5" s="629"/>
      <c r="R5" s="629"/>
      <c r="S5" s="676"/>
    </row>
    <row r="6" spans="1:19" ht="21">
      <c r="A6" s="677"/>
      <c r="B6" s="678"/>
      <c r="C6" s="681"/>
      <c r="D6" s="681"/>
      <c r="E6" s="681"/>
      <c r="F6" s="104"/>
      <c r="G6" s="105"/>
      <c r="H6" s="106"/>
      <c r="I6" s="104"/>
      <c r="J6" s="105"/>
      <c r="K6" s="106"/>
      <c r="L6" s="104"/>
      <c r="M6" s="105"/>
      <c r="N6" s="106"/>
      <c r="O6" s="680"/>
      <c r="P6" s="629"/>
      <c r="Q6" s="629"/>
      <c r="R6" s="629"/>
      <c r="S6" s="676"/>
    </row>
    <row r="7" spans="1:19" ht="21">
      <c r="A7" s="677"/>
      <c r="B7" s="678"/>
      <c r="C7" s="681"/>
      <c r="D7" s="681"/>
      <c r="E7" s="681"/>
      <c r="F7" s="104"/>
      <c r="G7" s="105"/>
      <c r="H7" s="106"/>
      <c r="I7" s="104"/>
      <c r="J7" s="105"/>
      <c r="K7" s="106"/>
      <c r="L7" s="104"/>
      <c r="M7" s="105"/>
      <c r="N7" s="106"/>
      <c r="O7" s="680"/>
      <c r="P7" s="629"/>
      <c r="Q7" s="629"/>
      <c r="R7" s="629"/>
      <c r="S7" s="676"/>
    </row>
    <row r="8" spans="1:19" ht="21">
      <c r="A8" s="677">
        <v>2</v>
      </c>
      <c r="B8" s="678"/>
      <c r="C8" s="104"/>
      <c r="D8" s="112"/>
      <c r="E8" s="106"/>
      <c r="F8" s="679"/>
      <c r="G8" s="679"/>
      <c r="H8" s="679"/>
      <c r="I8" s="104"/>
      <c r="J8" s="105"/>
      <c r="K8" s="106"/>
      <c r="L8" s="104"/>
      <c r="M8" s="105"/>
      <c r="N8" s="106"/>
      <c r="O8" s="680"/>
      <c r="P8" s="629"/>
      <c r="Q8" s="629"/>
      <c r="R8" s="629"/>
      <c r="S8" s="676"/>
    </row>
    <row r="9" spans="1:19" ht="21">
      <c r="A9" s="677"/>
      <c r="B9" s="678"/>
      <c r="C9" s="104"/>
      <c r="D9" s="112"/>
      <c r="E9" s="106"/>
      <c r="F9" s="679"/>
      <c r="G9" s="679"/>
      <c r="H9" s="679"/>
      <c r="I9" s="104"/>
      <c r="J9" s="105"/>
      <c r="K9" s="106"/>
      <c r="L9" s="104"/>
      <c r="M9" s="105"/>
      <c r="N9" s="106"/>
      <c r="O9" s="680"/>
      <c r="P9" s="629"/>
      <c r="Q9" s="629"/>
      <c r="R9" s="629"/>
      <c r="S9" s="676"/>
    </row>
    <row r="10" spans="1:19" ht="21">
      <c r="A10" s="677"/>
      <c r="B10" s="678"/>
      <c r="C10" s="104"/>
      <c r="D10" s="112"/>
      <c r="E10" s="106"/>
      <c r="F10" s="679"/>
      <c r="G10" s="679"/>
      <c r="H10" s="679"/>
      <c r="I10" s="104"/>
      <c r="J10" s="105"/>
      <c r="K10" s="106"/>
      <c r="L10" s="104"/>
      <c r="M10" s="105"/>
      <c r="N10" s="106"/>
      <c r="O10" s="680"/>
      <c r="P10" s="629"/>
      <c r="Q10" s="629"/>
      <c r="R10" s="629"/>
      <c r="S10" s="676"/>
    </row>
    <row r="11" spans="1:19" ht="21">
      <c r="A11" s="677">
        <v>3</v>
      </c>
      <c r="B11" s="678"/>
      <c r="C11" s="104"/>
      <c r="D11" s="112"/>
      <c r="E11" s="106"/>
      <c r="F11" s="104"/>
      <c r="G11" s="112"/>
      <c r="H11" s="106"/>
      <c r="I11" s="679"/>
      <c r="J11" s="679"/>
      <c r="K11" s="679"/>
      <c r="L11" s="104"/>
      <c r="M11" s="105"/>
      <c r="N11" s="106"/>
      <c r="O11" s="680"/>
      <c r="P11" s="629"/>
      <c r="Q11" s="629"/>
      <c r="R11" s="629"/>
      <c r="S11" s="676"/>
    </row>
    <row r="12" spans="1:19" ht="21">
      <c r="A12" s="677"/>
      <c r="B12" s="678"/>
      <c r="C12" s="104"/>
      <c r="D12" s="112"/>
      <c r="E12" s="106"/>
      <c r="F12" s="104"/>
      <c r="G12" s="112"/>
      <c r="H12" s="106"/>
      <c r="I12" s="679"/>
      <c r="J12" s="679"/>
      <c r="K12" s="679"/>
      <c r="L12" s="104"/>
      <c r="M12" s="105"/>
      <c r="N12" s="106"/>
      <c r="O12" s="680"/>
      <c r="P12" s="629"/>
      <c r="Q12" s="629"/>
      <c r="R12" s="629"/>
      <c r="S12" s="676"/>
    </row>
    <row r="13" spans="1:19" ht="21">
      <c r="A13" s="677"/>
      <c r="B13" s="678"/>
      <c r="C13" s="104"/>
      <c r="D13" s="112"/>
      <c r="E13" s="106"/>
      <c r="F13" s="104"/>
      <c r="G13" s="112"/>
      <c r="H13" s="106"/>
      <c r="I13" s="679"/>
      <c r="J13" s="679"/>
      <c r="K13" s="679"/>
      <c r="L13" s="104"/>
      <c r="M13" s="105"/>
      <c r="N13" s="106"/>
      <c r="O13" s="680"/>
      <c r="P13" s="629"/>
      <c r="Q13" s="629"/>
      <c r="R13" s="629"/>
      <c r="S13" s="676"/>
    </row>
    <row r="14" spans="1:19" ht="21">
      <c r="A14" s="677">
        <v>4</v>
      </c>
      <c r="B14" s="678"/>
      <c r="C14" s="104"/>
      <c r="D14" s="112"/>
      <c r="E14" s="106"/>
      <c r="F14" s="104"/>
      <c r="G14" s="112"/>
      <c r="H14" s="106"/>
      <c r="I14" s="104"/>
      <c r="J14" s="112"/>
      <c r="K14" s="106"/>
      <c r="L14" s="679"/>
      <c r="M14" s="679"/>
      <c r="N14" s="679"/>
      <c r="O14" s="680"/>
      <c r="P14" s="629"/>
      <c r="Q14" s="629"/>
      <c r="R14" s="629"/>
      <c r="S14" s="676"/>
    </row>
    <row r="15" spans="1:19" ht="21">
      <c r="A15" s="677"/>
      <c r="B15" s="678"/>
      <c r="C15" s="104"/>
      <c r="D15" s="112"/>
      <c r="E15" s="106"/>
      <c r="F15" s="104"/>
      <c r="G15" s="112"/>
      <c r="H15" s="106"/>
      <c r="I15" s="104"/>
      <c r="J15" s="112"/>
      <c r="K15" s="106"/>
      <c r="L15" s="679"/>
      <c r="M15" s="679"/>
      <c r="N15" s="679"/>
      <c r="O15" s="680"/>
      <c r="P15" s="629"/>
      <c r="Q15" s="629"/>
      <c r="R15" s="629"/>
      <c r="S15" s="676"/>
    </row>
    <row r="16" spans="1:19" ht="21">
      <c r="A16" s="677"/>
      <c r="B16" s="677"/>
      <c r="C16" s="104"/>
      <c r="D16" s="112"/>
      <c r="E16" s="106"/>
      <c r="F16" s="104"/>
      <c r="G16" s="112"/>
      <c r="H16" s="106"/>
      <c r="I16" s="104"/>
      <c r="J16" s="112"/>
      <c r="K16" s="106"/>
      <c r="L16" s="679"/>
      <c r="M16" s="679"/>
      <c r="N16" s="679"/>
      <c r="O16" s="680"/>
      <c r="P16" s="629"/>
      <c r="Q16" s="629"/>
      <c r="R16" s="629"/>
      <c r="S16" s="676"/>
    </row>
    <row r="17" spans="1:19" ht="20.25">
      <c r="A17" s="117"/>
      <c r="B17" s="117"/>
      <c r="C17" s="118"/>
      <c r="D17" s="117"/>
      <c r="E17" s="118"/>
      <c r="F17" s="118"/>
      <c r="G17" s="117"/>
      <c r="H17" s="118"/>
      <c r="I17" s="118"/>
      <c r="J17" s="117"/>
      <c r="K17" s="118"/>
      <c r="L17" s="118"/>
      <c r="M17" s="117"/>
      <c r="N17" s="118"/>
      <c r="O17" s="118"/>
      <c r="P17" s="118"/>
      <c r="Q17" s="660"/>
      <c r="R17" s="660"/>
      <c r="S17" s="117"/>
    </row>
    <row r="18" spans="1:19" ht="15.75">
      <c r="A18" s="122"/>
      <c r="B18" s="123" t="s">
        <v>122</v>
      </c>
      <c r="C18" s="124"/>
      <c r="D18" s="122"/>
      <c r="E18" s="124"/>
      <c r="F18" s="124"/>
      <c r="G18" s="122"/>
      <c r="H18" s="124"/>
      <c r="I18" s="124"/>
      <c r="J18" s="122"/>
      <c r="K18" s="124"/>
      <c r="L18" s="124"/>
      <c r="M18" s="122"/>
      <c r="N18" s="124"/>
      <c r="O18" s="124"/>
      <c r="P18" s="124"/>
      <c r="Q18" s="122"/>
      <c r="R18" s="122"/>
      <c r="S18" s="122"/>
    </row>
    <row r="19" spans="1:19" ht="15.75">
      <c r="A19" s="122"/>
      <c r="B19" s="128" t="s">
        <v>123</v>
      </c>
      <c r="C19" s="124"/>
      <c r="D19" s="122"/>
      <c r="E19" s="124"/>
      <c r="F19" s="124"/>
      <c r="G19" s="122"/>
      <c r="H19" s="124"/>
      <c r="I19" s="124"/>
      <c r="J19" s="122"/>
      <c r="K19" s="124"/>
      <c r="L19" s="124"/>
      <c r="M19" s="122"/>
      <c r="N19" s="124"/>
      <c r="O19" s="124"/>
      <c r="P19" s="124"/>
      <c r="Q19" s="122"/>
      <c r="R19" s="122"/>
      <c r="S19" s="122"/>
    </row>
    <row r="20" spans="1:19" ht="15.75">
      <c r="A20" s="122"/>
      <c r="B20" s="122"/>
      <c r="C20" s="124"/>
      <c r="D20" s="122"/>
      <c r="E20" s="124"/>
      <c r="F20" s="124"/>
      <c r="G20" s="122"/>
      <c r="H20" s="124"/>
      <c r="I20" s="124"/>
      <c r="J20" s="122"/>
      <c r="K20" s="124"/>
      <c r="L20" s="124"/>
      <c r="M20" s="122"/>
      <c r="N20" s="124"/>
      <c r="O20" s="124"/>
      <c r="P20" s="124"/>
      <c r="Q20" s="122"/>
      <c r="R20" s="122"/>
      <c r="S20" s="122"/>
    </row>
    <row r="21" spans="1:19" ht="20.25">
      <c r="A21" s="130"/>
      <c r="B21" s="627" t="s">
        <v>124</v>
      </c>
      <c r="C21" s="627"/>
      <c r="D21" s="627"/>
      <c r="E21" s="627"/>
      <c r="F21" s="627"/>
      <c r="G21" s="627"/>
      <c r="H21" s="627"/>
      <c r="I21" s="627"/>
      <c r="J21" s="627"/>
      <c r="K21" s="627"/>
      <c r="L21" s="627"/>
      <c r="M21" s="627"/>
      <c r="N21" s="627"/>
      <c r="O21" s="627"/>
      <c r="P21" s="627"/>
      <c r="Q21" s="627"/>
      <c r="R21" s="627"/>
      <c r="S21" s="627"/>
    </row>
    <row r="22" spans="1:19" ht="18">
      <c r="A22" s="130"/>
      <c r="B22" s="628" t="s">
        <v>290</v>
      </c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</row>
    <row r="23" spans="1:19" ht="18">
      <c r="A23" s="130"/>
      <c r="B23" s="628"/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</row>
    <row r="24" spans="1:19" ht="18">
      <c r="A24" s="130"/>
      <c r="B24" s="628" t="s">
        <v>292</v>
      </c>
      <c r="C24" s="628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</row>
    <row r="25" spans="1:19" ht="18">
      <c r="A25" s="130"/>
      <c r="B25" s="628"/>
      <c r="C25" s="628"/>
      <c r="D25" s="628"/>
      <c r="E25" s="628"/>
      <c r="F25" s="628"/>
      <c r="G25" s="628"/>
      <c r="H25" s="628"/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</row>
    <row r="26" spans="1:19" ht="18">
      <c r="A26" s="131"/>
      <c r="B26" s="624" t="s">
        <v>291</v>
      </c>
      <c r="C26" s="624"/>
      <c r="D26" s="624"/>
      <c r="E26" s="624"/>
      <c r="F26" s="624"/>
      <c r="G26" s="624"/>
      <c r="H26" s="624"/>
      <c r="I26" s="624"/>
      <c r="J26" s="624"/>
      <c r="K26" s="624"/>
      <c r="L26" s="624"/>
      <c r="M26" s="624"/>
      <c r="N26" s="624"/>
      <c r="O26" s="624"/>
      <c r="P26" s="624"/>
      <c r="Q26" s="624"/>
      <c r="R26" s="624"/>
      <c r="S26" s="624"/>
    </row>
    <row r="27" spans="1:19" ht="18">
      <c r="A27" s="131"/>
      <c r="B27" s="624"/>
      <c r="C27" s="624"/>
      <c r="D27" s="624"/>
      <c r="E27" s="624"/>
      <c r="F27" s="624"/>
      <c r="G27" s="624"/>
      <c r="H27" s="624"/>
      <c r="I27" s="624"/>
      <c r="J27" s="624"/>
      <c r="K27" s="624"/>
      <c r="L27" s="624"/>
      <c r="M27" s="624"/>
      <c r="N27" s="624"/>
      <c r="O27" s="624"/>
      <c r="P27" s="624"/>
      <c r="Q27" s="624"/>
      <c r="R27" s="624"/>
      <c r="S27" s="624"/>
    </row>
    <row r="28" spans="1:19" ht="18">
      <c r="A28" s="131"/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4"/>
      <c r="M28" s="624"/>
      <c r="N28" s="624"/>
      <c r="O28" s="624"/>
      <c r="P28" s="624"/>
      <c r="Q28" s="624"/>
      <c r="R28" s="624"/>
      <c r="S28" s="624"/>
    </row>
    <row r="29" spans="1:19" ht="18">
      <c r="A29" s="131"/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</row>
    <row r="30" spans="1:19" ht="18">
      <c r="A30" s="131"/>
      <c r="B30" s="624" t="s">
        <v>126</v>
      </c>
      <c r="C30" s="624"/>
      <c r="D30" s="624"/>
      <c r="E30" s="624"/>
      <c r="F30" s="624"/>
      <c r="G30" s="624"/>
      <c r="H30" s="624"/>
      <c r="I30" s="624"/>
      <c r="J30" s="624"/>
      <c r="K30" s="624"/>
      <c r="L30" s="624"/>
      <c r="M30" s="624"/>
      <c r="N30" s="624"/>
      <c r="O30" s="624"/>
      <c r="P30" s="624"/>
      <c r="Q30" s="624"/>
      <c r="R30" s="624"/>
      <c r="S30" s="624"/>
    </row>
    <row r="31" spans="1:19" ht="18">
      <c r="A31" s="131"/>
      <c r="B31" s="624"/>
      <c r="C31" s="624"/>
      <c r="D31" s="624"/>
      <c r="E31" s="624"/>
      <c r="F31" s="624"/>
      <c r="G31" s="624"/>
      <c r="H31" s="624"/>
      <c r="I31" s="624"/>
      <c r="J31" s="624"/>
      <c r="K31" s="624"/>
      <c r="L31" s="624"/>
      <c r="M31" s="624"/>
      <c r="N31" s="624"/>
      <c r="O31" s="624"/>
      <c r="P31" s="624"/>
      <c r="Q31" s="624"/>
      <c r="R31" s="624"/>
      <c r="S31" s="624"/>
    </row>
    <row r="32" spans="1:19" ht="18">
      <c r="A32" s="131"/>
      <c r="B32" s="624"/>
      <c r="C32" s="624"/>
      <c r="D32" s="624"/>
      <c r="E32" s="624"/>
      <c r="F32" s="624"/>
      <c r="G32" s="624"/>
      <c r="H32" s="624"/>
      <c r="I32" s="624"/>
      <c r="J32" s="624"/>
      <c r="K32" s="624"/>
      <c r="L32" s="624"/>
      <c r="M32" s="624"/>
      <c r="N32" s="624"/>
      <c r="O32" s="624"/>
      <c r="P32" s="624"/>
      <c r="Q32" s="624"/>
      <c r="R32" s="624"/>
      <c r="S32" s="624"/>
    </row>
    <row r="33" spans="1:19" ht="20.25">
      <c r="A33" s="79"/>
      <c r="B33" s="625"/>
      <c r="C33" s="625"/>
      <c r="D33" s="625"/>
      <c r="E33" s="625"/>
      <c r="F33" s="625"/>
      <c r="G33" s="625"/>
      <c r="H33" s="625"/>
      <c r="I33" s="625"/>
      <c r="J33" s="625"/>
      <c r="K33" s="625"/>
      <c r="L33" s="625"/>
      <c r="M33" s="625"/>
      <c r="N33" s="625"/>
      <c r="O33" s="625"/>
      <c r="P33" s="625"/>
      <c r="Q33" s="625"/>
      <c r="R33" s="625"/>
      <c r="S33" s="625"/>
    </row>
    <row r="34" spans="1:19" ht="20.25">
      <c r="A34" s="79"/>
      <c r="B34" s="403" t="s">
        <v>289</v>
      </c>
      <c r="C34" s="80"/>
      <c r="D34" s="79"/>
      <c r="E34" s="81"/>
      <c r="F34" s="80"/>
      <c r="G34" s="79"/>
      <c r="H34" s="81"/>
      <c r="I34" s="82"/>
      <c r="J34" s="79"/>
      <c r="K34" s="695" t="s">
        <v>128</v>
      </c>
      <c r="L34" s="667"/>
      <c r="M34" s="667"/>
      <c r="N34" s="81"/>
      <c r="O34" s="138"/>
      <c r="P34" s="80"/>
      <c r="Q34" s="79"/>
      <c r="R34" s="79"/>
      <c r="S34" s="79"/>
    </row>
  </sheetData>
  <mergeCells count="54">
    <mergeCell ref="A1:S1"/>
    <mergeCell ref="A3:A4"/>
    <mergeCell ref="B3:B4"/>
    <mergeCell ref="O3:O4"/>
    <mergeCell ref="P3:P4"/>
    <mergeCell ref="Q3:R4"/>
    <mergeCell ref="S3:S4"/>
    <mergeCell ref="C3:E4"/>
    <mergeCell ref="F3:H4"/>
    <mergeCell ref="I3:K4"/>
    <mergeCell ref="L3:N4"/>
    <mergeCell ref="Q5:R7"/>
    <mergeCell ref="S5:S7"/>
    <mergeCell ref="A8:A10"/>
    <mergeCell ref="B8:B10"/>
    <mergeCell ref="F8:H10"/>
    <mergeCell ref="O8:O10"/>
    <mergeCell ref="P8:P10"/>
    <mergeCell ref="Q8:R10"/>
    <mergeCell ref="S8:S10"/>
    <mergeCell ref="A5:A7"/>
    <mergeCell ref="B5:B7"/>
    <mergeCell ref="C5:E7"/>
    <mergeCell ref="O5:O7"/>
    <mergeCell ref="P5:P7"/>
    <mergeCell ref="Q11:R13"/>
    <mergeCell ref="S11:S13"/>
    <mergeCell ref="A14:A16"/>
    <mergeCell ref="B14:B16"/>
    <mergeCell ref="L14:N16"/>
    <mergeCell ref="O14:O16"/>
    <mergeCell ref="P14:P16"/>
    <mergeCell ref="Q14:R16"/>
    <mergeCell ref="S14:S16"/>
    <mergeCell ref="A11:A13"/>
    <mergeCell ref="B11:B13"/>
    <mergeCell ref="I11:K13"/>
    <mergeCell ref="O11:O13"/>
    <mergeCell ref="P11:P13"/>
    <mergeCell ref="Q17:R17"/>
    <mergeCell ref="B21:S21"/>
    <mergeCell ref="B22:S22"/>
    <mergeCell ref="B23:S23"/>
    <mergeCell ref="B24:S24"/>
    <mergeCell ref="B25:S25"/>
    <mergeCell ref="B26:S26"/>
    <mergeCell ref="B27:S27"/>
    <mergeCell ref="B28:S28"/>
    <mergeCell ref="B29:S29"/>
    <mergeCell ref="K34:M34"/>
    <mergeCell ref="B30:S30"/>
    <mergeCell ref="B31:S31"/>
    <mergeCell ref="B32:S32"/>
    <mergeCell ref="B33:S33"/>
  </mergeCells>
  <pageMargins left="0.7" right="0.7" top="0.78749999999999998" bottom="0.78749999999999998" header="0.511811023622047" footer="0.511811023622047"/>
  <pageSetup paperSize="9" scale="44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O44"/>
  <sheetViews>
    <sheetView view="pageBreakPreview" zoomScale="110" zoomScaleNormal="100" zoomScalePageLayoutView="110" workbookViewId="0">
      <selection activeCell="N41" sqref="N41"/>
    </sheetView>
  </sheetViews>
  <sheetFormatPr defaultColWidth="8.7109375" defaultRowHeight="15"/>
  <cols>
    <col min="1" max="1" width="8.7109375" style="270" customWidth="1"/>
    <col min="2" max="2" width="24.42578125" bestFit="1" customWidth="1"/>
    <col min="12" max="12" width="9.42578125" customWidth="1"/>
  </cols>
  <sheetData>
    <row r="1" spans="1:15" ht="35.25" customHeight="1">
      <c r="A1" s="618" t="s">
        <v>104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5" ht="15.75">
      <c r="A2" s="376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5" ht="15.75">
      <c r="A3" s="388"/>
      <c r="B3" s="373"/>
      <c r="C3" s="374"/>
      <c r="D3" s="386"/>
      <c r="E3" s="376"/>
      <c r="F3" s="386"/>
      <c r="G3" s="376"/>
      <c r="H3" s="386"/>
      <c r="I3" s="376"/>
      <c r="J3" s="386"/>
      <c r="K3" s="376"/>
      <c r="L3" s="619"/>
      <c r="M3" s="619"/>
      <c r="N3" s="619"/>
      <c r="O3" s="619"/>
    </row>
    <row r="4" spans="1:15" ht="15.75">
      <c r="A4" s="59" t="s">
        <v>105</v>
      </c>
      <c r="B4" s="392" t="s">
        <v>50</v>
      </c>
      <c r="C4" s="393" t="s">
        <v>52</v>
      </c>
      <c r="D4" s="71"/>
      <c r="E4" s="59" t="s">
        <v>57</v>
      </c>
      <c r="F4" s="71"/>
      <c r="G4" s="59" t="s">
        <v>53</v>
      </c>
      <c r="H4" s="71"/>
      <c r="I4" s="59" t="s">
        <v>54</v>
      </c>
      <c r="J4" s="71"/>
      <c r="K4" s="59" t="s">
        <v>55</v>
      </c>
      <c r="L4" s="71"/>
      <c r="M4" s="59" t="s">
        <v>56</v>
      </c>
      <c r="N4" s="71"/>
      <c r="O4" s="59" t="s">
        <v>58</v>
      </c>
    </row>
    <row r="5" spans="1:15" ht="15.75">
      <c r="A5" s="339" t="s">
        <v>276</v>
      </c>
      <c r="B5" s="617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359">
        <f>SUM(O6:O9)</f>
        <v>0</v>
      </c>
    </row>
    <row r="6" spans="1:15" ht="15.75">
      <c r="A6" s="307" t="s">
        <v>59</v>
      </c>
      <c r="B6" s="49"/>
      <c r="C6" s="50"/>
      <c r="D6" s="51"/>
      <c r="E6" s="53"/>
      <c r="F6" s="51"/>
      <c r="G6" s="353"/>
      <c r="H6" s="353"/>
      <c r="I6" s="353"/>
      <c r="J6" s="353"/>
      <c r="K6" s="353"/>
      <c r="L6" s="353"/>
      <c r="M6" s="51"/>
      <c r="N6" s="51"/>
      <c r="O6" s="355">
        <v>0</v>
      </c>
    </row>
    <row r="7" spans="1:15" ht="15.75">
      <c r="A7" s="307" t="s">
        <v>72</v>
      </c>
      <c r="B7" s="49"/>
      <c r="C7" s="50"/>
      <c r="D7" s="51"/>
      <c r="E7" s="57"/>
      <c r="F7" s="51"/>
      <c r="G7" s="353"/>
      <c r="H7" s="353"/>
      <c r="I7" s="353"/>
      <c r="J7" s="353"/>
      <c r="K7" s="353"/>
      <c r="L7" s="353"/>
      <c r="M7" s="51"/>
      <c r="N7" s="51"/>
      <c r="O7" s="355">
        <v>0</v>
      </c>
    </row>
    <row r="8" spans="1:15" ht="15.75">
      <c r="A8" s="307" t="s">
        <v>62</v>
      </c>
      <c r="B8" s="49"/>
      <c r="C8" s="50"/>
      <c r="D8" s="51"/>
      <c r="E8" s="57"/>
      <c r="F8" s="51"/>
      <c r="G8" s="353"/>
      <c r="H8" s="353"/>
      <c r="I8" s="353"/>
      <c r="J8" s="353"/>
      <c r="K8" s="353"/>
      <c r="L8" s="353"/>
      <c r="M8" s="51"/>
      <c r="N8" s="51"/>
      <c r="O8" s="355">
        <v>0</v>
      </c>
    </row>
    <row r="9" spans="1:15" ht="15.75">
      <c r="A9" s="307" t="s">
        <v>64</v>
      </c>
      <c r="B9" s="49"/>
      <c r="C9" s="50"/>
      <c r="D9" s="51"/>
      <c r="E9" s="57"/>
      <c r="F9" s="51"/>
      <c r="G9" s="353"/>
      <c r="H9" s="353"/>
      <c r="I9" s="353"/>
      <c r="J9" s="353"/>
      <c r="K9" s="353"/>
      <c r="L9" s="353"/>
      <c r="M9" s="51"/>
      <c r="N9" s="51"/>
      <c r="O9" s="355">
        <v>0</v>
      </c>
    </row>
    <row r="10" spans="1:15" ht="15.75">
      <c r="A10" s="307" t="s">
        <v>66</v>
      </c>
      <c r="B10" s="49"/>
      <c r="C10" s="50"/>
      <c r="D10" s="51"/>
      <c r="E10" s="57"/>
      <c r="F10" s="51"/>
      <c r="G10" s="353"/>
      <c r="H10" s="353"/>
      <c r="I10" s="353"/>
      <c r="J10" s="353"/>
      <c r="K10" s="353"/>
      <c r="L10" s="353"/>
      <c r="M10" s="51"/>
      <c r="N10" s="51"/>
      <c r="O10" s="355">
        <v>0</v>
      </c>
    </row>
    <row r="11" spans="1:15" ht="15.75">
      <c r="A11" s="307"/>
      <c r="B11" s="49"/>
      <c r="C11" s="50"/>
      <c r="D11" s="51"/>
      <c r="E11" s="57"/>
      <c r="F11" s="51"/>
      <c r="G11" s="353"/>
      <c r="H11" s="353"/>
      <c r="I11" s="353"/>
      <c r="J11" s="353"/>
      <c r="K11" s="353"/>
      <c r="L11" s="353"/>
      <c r="M11" s="51"/>
      <c r="N11" s="51"/>
      <c r="O11" s="77">
        <f t="shared" ref="O11:O12" si="0">D11+F11+H11+J11+L11+N11</f>
        <v>0</v>
      </c>
    </row>
    <row r="12" spans="1:15" ht="15.75">
      <c r="A12" s="307"/>
      <c r="B12" s="49"/>
      <c r="C12" s="50"/>
      <c r="D12" s="51"/>
      <c r="E12" s="57"/>
      <c r="F12" s="51"/>
      <c r="G12" s="353"/>
      <c r="H12" s="353"/>
      <c r="I12" s="353"/>
      <c r="J12" s="353"/>
      <c r="K12" s="353"/>
      <c r="L12" s="353"/>
      <c r="M12" s="51"/>
      <c r="N12" s="51"/>
      <c r="O12" s="77">
        <f t="shared" si="0"/>
        <v>0</v>
      </c>
    </row>
    <row r="13" spans="1:15" ht="15.75">
      <c r="A13" s="307"/>
      <c r="B13" s="392"/>
      <c r="C13" s="393"/>
      <c r="D13" s="51"/>
      <c r="E13" s="59"/>
      <c r="F13" s="51"/>
      <c r="G13" s="353"/>
      <c r="H13" s="353"/>
      <c r="I13" s="353"/>
      <c r="J13" s="353"/>
      <c r="K13" s="353"/>
      <c r="L13" s="353"/>
      <c r="M13" s="59"/>
      <c r="N13" s="59"/>
      <c r="O13" s="59"/>
    </row>
    <row r="14" spans="1:15" ht="15.75">
      <c r="A14" s="340" t="s">
        <v>277</v>
      </c>
      <c r="B14" s="617"/>
      <c r="C14" s="617"/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359">
        <f>SUM(O15:O18)</f>
        <v>0</v>
      </c>
    </row>
    <row r="15" spans="1:15" ht="15.75">
      <c r="A15" s="307" t="s">
        <v>59</v>
      </c>
      <c r="B15" s="49"/>
      <c r="C15" s="50"/>
      <c r="D15" s="51"/>
      <c r="E15" s="57"/>
      <c r="F15" s="51"/>
      <c r="G15" s="353"/>
      <c r="H15" s="353"/>
      <c r="I15" s="353"/>
      <c r="J15" s="353"/>
      <c r="K15" s="353"/>
      <c r="L15" s="353"/>
      <c r="M15" s="51"/>
      <c r="N15" s="51"/>
      <c r="O15" s="355">
        <v>0</v>
      </c>
    </row>
    <row r="16" spans="1:15" ht="15.75">
      <c r="A16" s="307" t="s">
        <v>72</v>
      </c>
      <c r="B16" s="49"/>
      <c r="C16" s="50"/>
      <c r="D16" s="51"/>
      <c r="E16" s="57"/>
      <c r="F16" s="51"/>
      <c r="G16" s="353"/>
      <c r="H16" s="353"/>
      <c r="I16" s="353"/>
      <c r="J16" s="353"/>
      <c r="K16" s="353"/>
      <c r="L16" s="353"/>
      <c r="M16" s="51"/>
      <c r="N16" s="51"/>
      <c r="O16" s="355">
        <v>0</v>
      </c>
    </row>
    <row r="17" spans="1:15" ht="15.75">
      <c r="A17" s="307" t="s">
        <v>62</v>
      </c>
      <c r="B17" s="49"/>
      <c r="C17" s="50"/>
      <c r="D17" s="51"/>
      <c r="E17" s="57"/>
      <c r="F17" s="51"/>
      <c r="G17" s="353"/>
      <c r="H17" s="353"/>
      <c r="I17" s="353"/>
      <c r="J17" s="353"/>
      <c r="K17" s="353"/>
      <c r="L17" s="353"/>
      <c r="M17" s="51"/>
      <c r="N17" s="51"/>
      <c r="O17" s="355">
        <v>0</v>
      </c>
    </row>
    <row r="18" spans="1:15" ht="15.75">
      <c r="A18" s="307" t="s">
        <v>64</v>
      </c>
      <c r="B18" s="49"/>
      <c r="C18" s="50"/>
      <c r="D18" s="51"/>
      <c r="E18" s="57"/>
      <c r="F18" s="51"/>
      <c r="G18" s="353"/>
      <c r="H18" s="353"/>
      <c r="I18" s="353"/>
      <c r="J18" s="353"/>
      <c r="K18" s="353"/>
      <c r="L18" s="353"/>
      <c r="M18" s="51"/>
      <c r="N18" s="51"/>
      <c r="O18" s="355">
        <v>0</v>
      </c>
    </row>
    <row r="19" spans="1:15" ht="15.75">
      <c r="A19" s="307" t="s">
        <v>66</v>
      </c>
      <c r="B19" s="49"/>
      <c r="C19" s="50"/>
      <c r="D19" s="51"/>
      <c r="E19" s="57"/>
      <c r="F19" s="51"/>
      <c r="G19" s="353"/>
      <c r="H19" s="353"/>
      <c r="I19" s="353"/>
      <c r="J19" s="353"/>
      <c r="K19" s="353"/>
      <c r="L19" s="353"/>
      <c r="M19" s="51"/>
      <c r="N19" s="51"/>
      <c r="O19" s="355">
        <v>0</v>
      </c>
    </row>
    <row r="20" spans="1:15" ht="15.75">
      <c r="A20" s="307"/>
      <c r="B20" s="49"/>
      <c r="C20" s="50"/>
      <c r="D20" s="51"/>
      <c r="E20" s="57"/>
      <c r="F20" s="51"/>
      <c r="G20" s="353"/>
      <c r="H20" s="353"/>
      <c r="I20" s="353"/>
      <c r="J20" s="353"/>
      <c r="K20" s="353"/>
      <c r="L20" s="353"/>
      <c r="M20" s="51"/>
      <c r="N20" s="51"/>
      <c r="O20" s="77">
        <f t="shared" ref="O20" si="1">D20+F20+H20+J20+L20+N20</f>
        <v>0</v>
      </c>
    </row>
    <row r="21" spans="1:15" ht="15.75">
      <c r="A21" s="307"/>
      <c r="B21" s="49"/>
      <c r="C21" s="50"/>
      <c r="D21" s="51"/>
      <c r="E21" s="57"/>
      <c r="F21" s="51"/>
      <c r="G21" s="353"/>
      <c r="H21" s="353"/>
      <c r="I21" s="353"/>
      <c r="J21" s="353"/>
      <c r="K21" s="353"/>
      <c r="L21" s="353"/>
      <c r="M21" s="51"/>
      <c r="N21" s="51"/>
      <c r="O21" s="77">
        <f t="shared" ref="O21" si="2">D21+F21+H21+J21+L21+N21</f>
        <v>0</v>
      </c>
    </row>
    <row r="22" spans="1:15" ht="15.75">
      <c r="A22" s="307"/>
      <c r="B22" s="392"/>
      <c r="C22" s="393"/>
      <c r="D22" s="51"/>
      <c r="E22" s="59"/>
      <c r="F22" s="51"/>
      <c r="G22" s="353"/>
      <c r="H22" s="353"/>
      <c r="I22" s="353"/>
      <c r="J22" s="353"/>
      <c r="K22" s="353"/>
      <c r="L22" s="353"/>
      <c r="M22" s="59"/>
      <c r="N22" s="59"/>
      <c r="O22" s="59"/>
    </row>
    <row r="23" spans="1:15" ht="15.75">
      <c r="A23" s="341" t="s">
        <v>279</v>
      </c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359">
        <f>SUM(O24:O27)</f>
        <v>0</v>
      </c>
    </row>
    <row r="24" spans="1:15" ht="15.75">
      <c r="A24" s="307" t="s">
        <v>59</v>
      </c>
      <c r="B24" s="49"/>
      <c r="C24" s="50"/>
      <c r="D24" s="51"/>
      <c r="E24" s="57"/>
      <c r="F24" s="51"/>
      <c r="G24" s="353"/>
      <c r="H24" s="353"/>
      <c r="I24" s="353"/>
      <c r="J24" s="353"/>
      <c r="K24" s="353"/>
      <c r="L24" s="353"/>
      <c r="M24" s="51"/>
      <c r="N24" s="51"/>
      <c r="O24" s="354">
        <v>0</v>
      </c>
    </row>
    <row r="25" spans="1:15" ht="15.75">
      <c r="A25" s="307" t="s">
        <v>72</v>
      </c>
      <c r="B25" s="49"/>
      <c r="C25" s="50"/>
      <c r="D25" s="51"/>
      <c r="E25" s="57"/>
      <c r="F25" s="51"/>
      <c r="G25" s="353"/>
      <c r="H25" s="353"/>
      <c r="I25" s="353"/>
      <c r="J25" s="353"/>
      <c r="K25" s="353"/>
      <c r="L25" s="353"/>
      <c r="M25" s="51"/>
      <c r="N25" s="51"/>
      <c r="O25" s="354">
        <v>0</v>
      </c>
    </row>
    <row r="26" spans="1:15" ht="15.75">
      <c r="A26" s="307" t="s">
        <v>62</v>
      </c>
      <c r="B26" s="49"/>
      <c r="C26" s="50"/>
      <c r="D26" s="51"/>
      <c r="E26" s="57"/>
      <c r="F26" s="51"/>
      <c r="G26" s="353"/>
      <c r="H26" s="353"/>
      <c r="I26" s="353"/>
      <c r="J26" s="353"/>
      <c r="K26" s="353"/>
      <c r="L26" s="353"/>
      <c r="M26" s="51"/>
      <c r="N26" s="51"/>
      <c r="O26" s="354">
        <v>0</v>
      </c>
    </row>
    <row r="27" spans="1:15" ht="15.75">
      <c r="A27" s="307" t="s">
        <v>64</v>
      </c>
      <c r="B27" s="49"/>
      <c r="C27" s="50"/>
      <c r="D27" s="51"/>
      <c r="E27" s="57"/>
      <c r="F27" s="51"/>
      <c r="G27" s="353"/>
      <c r="H27" s="353"/>
      <c r="I27" s="353"/>
      <c r="J27" s="353"/>
      <c r="K27" s="353"/>
      <c r="L27" s="353"/>
      <c r="M27" s="51"/>
      <c r="N27" s="51"/>
      <c r="O27" s="354">
        <v>0</v>
      </c>
    </row>
    <row r="28" spans="1:15" ht="15.75">
      <c r="A28" s="307" t="s">
        <v>66</v>
      </c>
      <c r="B28" s="49"/>
      <c r="C28" s="50"/>
      <c r="D28" s="51"/>
      <c r="E28" s="57"/>
      <c r="F28" s="51"/>
      <c r="G28" s="353"/>
      <c r="H28" s="353"/>
      <c r="I28" s="353"/>
      <c r="J28" s="353"/>
      <c r="K28" s="353"/>
      <c r="L28" s="353"/>
      <c r="M28" s="51"/>
      <c r="N28" s="51"/>
      <c r="O28" s="354">
        <v>0</v>
      </c>
    </row>
    <row r="29" spans="1:15" ht="15.75">
      <c r="A29" s="307"/>
      <c r="B29" s="49"/>
      <c r="C29" s="50"/>
      <c r="D29" s="51"/>
      <c r="E29" s="57"/>
      <c r="F29" s="51"/>
      <c r="G29" s="353"/>
      <c r="H29" s="353"/>
      <c r="I29" s="353"/>
      <c r="J29" s="353"/>
      <c r="K29" s="353"/>
      <c r="L29" s="353"/>
      <c r="M29" s="51"/>
      <c r="N29" s="51"/>
      <c r="O29" s="59">
        <f t="shared" ref="O29:O30" si="3">D29+F29+H29+J29+L29+N29</f>
        <v>0</v>
      </c>
    </row>
    <row r="30" spans="1:15" ht="15.75">
      <c r="A30" s="307"/>
      <c r="B30" s="49"/>
      <c r="C30" s="50"/>
      <c r="D30" s="51"/>
      <c r="E30" s="57"/>
      <c r="F30" s="51"/>
      <c r="G30" s="353"/>
      <c r="H30" s="353"/>
      <c r="I30" s="353"/>
      <c r="J30" s="353"/>
      <c r="K30" s="353"/>
      <c r="L30" s="353"/>
      <c r="M30" s="51"/>
      <c r="N30" s="51"/>
      <c r="O30" s="59">
        <f t="shared" si="3"/>
        <v>0</v>
      </c>
    </row>
    <row r="31" spans="1:15" ht="15.75">
      <c r="A31" s="307"/>
      <c r="B31" s="392"/>
      <c r="C31" s="393"/>
      <c r="D31" s="51"/>
      <c r="E31" s="59"/>
      <c r="F31" s="51"/>
      <c r="G31" s="353"/>
      <c r="H31" s="353"/>
      <c r="I31" s="353"/>
      <c r="J31" s="353"/>
      <c r="K31" s="353"/>
      <c r="L31" s="353"/>
      <c r="M31" s="59"/>
      <c r="N31" s="59"/>
      <c r="O31" s="59"/>
    </row>
    <row r="32" spans="1:15" ht="15.75">
      <c r="A32" s="394"/>
      <c r="B32" s="392"/>
      <c r="C32" s="393"/>
      <c r="D32" s="51"/>
      <c r="E32" s="59"/>
      <c r="F32" s="51"/>
      <c r="G32" s="59"/>
      <c r="H32" s="51"/>
      <c r="I32" s="59"/>
      <c r="J32" s="51"/>
      <c r="K32" s="59"/>
      <c r="L32" s="51"/>
      <c r="M32" s="59"/>
      <c r="N32" s="59"/>
      <c r="O32" s="59"/>
    </row>
    <row r="33" spans="1:15" ht="15.75">
      <c r="A33" s="360" t="s">
        <v>278</v>
      </c>
      <c r="B33" s="617"/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359">
        <f>SUM(O34:O37)</f>
        <v>0</v>
      </c>
    </row>
    <row r="34" spans="1:15" ht="15.75">
      <c r="A34" s="307" t="s">
        <v>59</v>
      </c>
      <c r="B34" s="49"/>
      <c r="C34" s="76"/>
      <c r="D34" s="74"/>
      <c r="E34" s="75"/>
      <c r="F34" s="74"/>
      <c r="G34" s="353"/>
      <c r="H34" s="353"/>
      <c r="I34" s="353"/>
      <c r="J34" s="353"/>
      <c r="K34" s="353"/>
      <c r="L34" s="353"/>
      <c r="M34" s="74"/>
      <c r="N34" s="74"/>
      <c r="O34" s="354">
        <v>0</v>
      </c>
    </row>
    <row r="35" spans="1:15" ht="15.75">
      <c r="A35" s="307" t="s">
        <v>72</v>
      </c>
      <c r="B35" s="49"/>
      <c r="C35" s="50"/>
      <c r="D35" s="51"/>
      <c r="E35" s="57"/>
      <c r="F35" s="51"/>
      <c r="G35" s="353"/>
      <c r="H35" s="353"/>
      <c r="I35" s="353"/>
      <c r="J35" s="353"/>
      <c r="K35" s="353"/>
      <c r="L35" s="353"/>
      <c r="M35" s="51"/>
      <c r="N35" s="51"/>
      <c r="O35" s="354">
        <v>0</v>
      </c>
    </row>
    <row r="36" spans="1:15" ht="15.75">
      <c r="A36" s="307" t="s">
        <v>62</v>
      </c>
      <c r="B36" s="49"/>
      <c r="C36" s="50"/>
      <c r="D36" s="51"/>
      <c r="E36" s="395"/>
      <c r="F36" s="51"/>
      <c r="G36" s="353"/>
      <c r="H36" s="353"/>
      <c r="I36" s="353"/>
      <c r="J36" s="353"/>
      <c r="K36" s="353"/>
      <c r="L36" s="353"/>
      <c r="M36" s="51"/>
      <c r="N36" s="51"/>
      <c r="O36" s="354">
        <v>0</v>
      </c>
    </row>
    <row r="37" spans="1:15" ht="15.75">
      <c r="A37" s="307" t="s">
        <v>64</v>
      </c>
      <c r="B37" s="49"/>
      <c r="C37" s="50"/>
      <c r="D37" s="51"/>
      <c r="E37" s="57"/>
      <c r="F37" s="51"/>
      <c r="G37" s="353"/>
      <c r="H37" s="353"/>
      <c r="I37" s="353"/>
      <c r="J37" s="353"/>
      <c r="K37" s="353"/>
      <c r="L37" s="353"/>
      <c r="M37" s="51"/>
      <c r="N37" s="51"/>
      <c r="O37" s="354">
        <v>0</v>
      </c>
    </row>
    <row r="38" spans="1:15" ht="15.75">
      <c r="A38" s="307" t="s">
        <v>66</v>
      </c>
      <c r="B38" s="49"/>
      <c r="C38" s="50"/>
      <c r="D38" s="51"/>
      <c r="E38" s="57"/>
      <c r="F38" s="51"/>
      <c r="G38" s="353"/>
      <c r="H38" s="353"/>
      <c r="I38" s="353"/>
      <c r="J38" s="353"/>
      <c r="K38" s="353"/>
      <c r="L38" s="353"/>
      <c r="M38" s="51"/>
      <c r="N38" s="51"/>
      <c r="O38" s="354">
        <v>0</v>
      </c>
    </row>
    <row r="39" spans="1:15" ht="15.75">
      <c r="A39" s="51"/>
      <c r="B39" s="49"/>
      <c r="C39" s="50"/>
      <c r="D39" s="51"/>
      <c r="E39" s="57"/>
      <c r="F39" s="51"/>
      <c r="G39" s="353"/>
      <c r="H39" s="353"/>
      <c r="I39" s="353"/>
      <c r="J39" s="353"/>
      <c r="K39" s="353"/>
      <c r="L39" s="353"/>
      <c r="M39" s="51"/>
      <c r="N39" s="51"/>
      <c r="O39" s="59">
        <f t="shared" ref="O39" si="4">D39+F39+H39+J39+L39+N39</f>
        <v>0</v>
      </c>
    </row>
    <row r="40" spans="1:15" ht="15.75">
      <c r="A40" s="51"/>
      <c r="B40" s="49"/>
      <c r="C40" s="50"/>
      <c r="D40" s="51"/>
      <c r="E40" s="57"/>
      <c r="F40" s="51"/>
      <c r="G40" s="353"/>
      <c r="H40" s="353"/>
      <c r="I40" s="353"/>
      <c r="J40" s="353"/>
      <c r="K40" s="353"/>
      <c r="L40" s="353"/>
      <c r="M40" s="51"/>
      <c r="N40" s="51"/>
      <c r="O40" s="59">
        <f t="shared" ref="O40" si="5">D40+F40+H40+J40+L40+N40</f>
        <v>0</v>
      </c>
    </row>
    <row r="41" spans="1:15" ht="15.75">
      <c r="A41" s="391"/>
      <c r="B41" s="373"/>
      <c r="C41" s="374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</row>
    <row r="42" spans="1:15" ht="15.75">
      <c r="A42" s="389" t="s">
        <v>108</v>
      </c>
      <c r="B42" s="373"/>
      <c r="C42" s="374"/>
      <c r="D42" s="375"/>
      <c r="E42" s="376"/>
      <c r="F42" s="377"/>
      <c r="G42" s="376"/>
      <c r="H42" s="377"/>
      <c r="I42" s="376"/>
      <c r="J42" s="377"/>
      <c r="K42" s="376"/>
      <c r="L42" s="377"/>
      <c r="M42" s="376"/>
      <c r="N42" s="376"/>
      <c r="O42" s="376"/>
    </row>
    <row r="43" spans="1:15" ht="15.75">
      <c r="A43" s="389" t="s">
        <v>109</v>
      </c>
      <c r="B43" s="373"/>
      <c r="C43" s="374"/>
      <c r="D43" s="377"/>
      <c r="E43" s="376"/>
      <c r="F43" s="377"/>
      <c r="G43" s="376"/>
      <c r="H43" s="377"/>
      <c r="I43" s="376"/>
      <c r="J43" s="377"/>
      <c r="K43" s="376"/>
      <c r="L43" s="377"/>
      <c r="M43" s="376"/>
      <c r="N43" s="376"/>
      <c r="O43" s="376"/>
    </row>
    <row r="44" spans="1:15" ht="15.75">
      <c r="A44" s="389" t="s">
        <v>110</v>
      </c>
      <c r="B44" s="373"/>
      <c r="C44" s="374"/>
      <c r="D44" s="377"/>
      <c r="E44" s="376"/>
      <c r="F44" s="377"/>
      <c r="G44" s="376"/>
      <c r="H44" s="377"/>
      <c r="I44" s="376"/>
      <c r="J44" s="377"/>
      <c r="K44" s="376"/>
      <c r="L44" s="377"/>
      <c r="M44" s="376"/>
      <c r="N44" s="376"/>
      <c r="O44" s="376"/>
    </row>
  </sheetData>
  <mergeCells count="6">
    <mergeCell ref="B33:N33"/>
    <mergeCell ref="A1:O1"/>
    <mergeCell ref="L3:O3"/>
    <mergeCell ref="B5:N5"/>
    <mergeCell ref="B14:N14"/>
    <mergeCell ref="B23:N23"/>
  </mergeCells>
  <pageMargins left="0.70866141732283472" right="0.70866141732283472" top="0.78740157480314965" bottom="0.78740157480314965" header="0.51181102362204722" footer="0.51181102362204722"/>
  <pageSetup paperSize="9" scale="6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O48"/>
  <sheetViews>
    <sheetView view="pageBreakPreview" topLeftCell="A22" zoomScale="110" zoomScaleNormal="100" zoomScalePageLayoutView="110" workbookViewId="0">
      <selection activeCell="G6" sqref="G6:L13"/>
    </sheetView>
  </sheetViews>
  <sheetFormatPr defaultColWidth="8.7109375" defaultRowHeight="15"/>
  <cols>
    <col min="1" max="1" width="8.7109375" style="270"/>
    <col min="2" max="2" width="19.7109375" customWidth="1"/>
  </cols>
  <sheetData>
    <row r="1" spans="1:15" ht="35.25" customHeight="1">
      <c r="A1" s="618" t="s">
        <v>111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5" ht="15.75">
      <c r="A2" s="376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5" ht="15.75">
      <c r="A3" s="388"/>
      <c r="B3" s="373"/>
      <c r="C3" s="374"/>
      <c r="D3" s="386"/>
      <c r="E3" s="376"/>
      <c r="F3" s="386"/>
      <c r="G3" s="376"/>
      <c r="H3" s="386"/>
      <c r="I3" s="376"/>
      <c r="J3" s="386"/>
      <c r="K3" s="376"/>
      <c r="L3" s="619"/>
      <c r="M3" s="619"/>
      <c r="N3" s="619"/>
      <c r="O3" s="619"/>
    </row>
    <row r="4" spans="1:15" ht="15.75">
      <c r="A4" s="312" t="s">
        <v>105</v>
      </c>
      <c r="B4" s="396" t="s">
        <v>50</v>
      </c>
      <c r="C4" s="397" t="s">
        <v>52</v>
      </c>
      <c r="D4" s="394"/>
      <c r="E4" s="312" t="s">
        <v>57</v>
      </c>
      <c r="F4" s="394"/>
      <c r="G4" s="312" t="s">
        <v>53</v>
      </c>
      <c r="H4" s="394"/>
      <c r="I4" s="312" t="s">
        <v>54</v>
      </c>
      <c r="J4" s="394"/>
      <c r="K4" s="312" t="s">
        <v>55</v>
      </c>
      <c r="L4" s="394"/>
      <c r="M4" s="312" t="s">
        <v>56</v>
      </c>
      <c r="N4" s="394"/>
      <c r="O4" s="312" t="s">
        <v>58</v>
      </c>
    </row>
    <row r="5" spans="1:15" ht="15.75">
      <c r="A5" s="339" t="s">
        <v>276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358">
        <f>SUM(O6:O9)</f>
        <v>0</v>
      </c>
    </row>
    <row r="6" spans="1:15" ht="15.75">
      <c r="A6" s="307" t="s">
        <v>59</v>
      </c>
      <c r="B6" s="49"/>
      <c r="C6" s="50"/>
      <c r="D6" s="51"/>
      <c r="E6" s="57"/>
      <c r="F6" s="51"/>
      <c r="G6" s="353"/>
      <c r="H6" s="353"/>
      <c r="I6" s="353"/>
      <c r="J6" s="353"/>
      <c r="K6" s="353"/>
      <c r="L6" s="353"/>
      <c r="M6" s="51"/>
      <c r="N6" s="51"/>
      <c r="O6" s="354">
        <v>0</v>
      </c>
    </row>
    <row r="7" spans="1:15" ht="15.75">
      <c r="A7" s="307" t="s">
        <v>72</v>
      </c>
      <c r="B7" s="49"/>
      <c r="C7" s="50"/>
      <c r="D7" s="51"/>
      <c r="E7" s="57"/>
      <c r="F7" s="51"/>
      <c r="G7" s="353"/>
      <c r="H7" s="353"/>
      <c r="I7" s="353"/>
      <c r="J7" s="353"/>
      <c r="K7" s="353"/>
      <c r="L7" s="353"/>
      <c r="M7" s="51"/>
      <c r="N7" s="51"/>
      <c r="O7" s="354">
        <v>0</v>
      </c>
    </row>
    <row r="8" spans="1:15" ht="15.75">
      <c r="A8" s="307" t="s">
        <v>62</v>
      </c>
      <c r="B8" s="49"/>
      <c r="C8" s="50"/>
      <c r="D8" s="51"/>
      <c r="E8" s="57"/>
      <c r="F8" s="51"/>
      <c r="G8" s="353"/>
      <c r="H8" s="353"/>
      <c r="I8" s="353"/>
      <c r="J8" s="353"/>
      <c r="K8" s="353"/>
      <c r="L8" s="353"/>
      <c r="M8" s="51"/>
      <c r="N8" s="51"/>
      <c r="O8" s="354">
        <v>0</v>
      </c>
    </row>
    <row r="9" spans="1:15" ht="15.75">
      <c r="A9" s="307" t="s">
        <v>64</v>
      </c>
      <c r="B9" s="49"/>
      <c r="C9" s="50"/>
      <c r="D9" s="51"/>
      <c r="E9" s="57"/>
      <c r="F9" s="51"/>
      <c r="G9" s="353"/>
      <c r="H9" s="353"/>
      <c r="I9" s="353"/>
      <c r="J9" s="353"/>
      <c r="K9" s="353"/>
      <c r="L9" s="353"/>
      <c r="M9" s="51"/>
      <c r="N9" s="51"/>
      <c r="O9" s="357">
        <v>0</v>
      </c>
    </row>
    <row r="10" spans="1:15" ht="15.75">
      <c r="A10" s="307" t="s">
        <v>66</v>
      </c>
      <c r="B10" s="49"/>
      <c r="C10" s="50"/>
      <c r="D10" s="51"/>
      <c r="E10" s="57"/>
      <c r="F10" s="51"/>
      <c r="G10" s="353"/>
      <c r="H10" s="353"/>
      <c r="I10" s="353"/>
      <c r="J10" s="353"/>
      <c r="K10" s="353"/>
      <c r="L10" s="353"/>
      <c r="M10" s="51"/>
      <c r="N10" s="51"/>
      <c r="O10" s="357">
        <v>0</v>
      </c>
    </row>
    <row r="11" spans="1:15" ht="15.75">
      <c r="A11" s="307"/>
      <c r="B11" s="305"/>
      <c r="C11" s="306"/>
      <c r="D11" s="307"/>
      <c r="E11" s="308"/>
      <c r="F11" s="307"/>
      <c r="G11" s="353"/>
      <c r="H11" s="353"/>
      <c r="I11" s="353"/>
      <c r="J11" s="353"/>
      <c r="K11" s="353"/>
      <c r="L11" s="353"/>
      <c r="M11" s="307"/>
      <c r="N11" s="307"/>
      <c r="O11" s="310">
        <v>0</v>
      </c>
    </row>
    <row r="12" spans="1:15" ht="15.75">
      <c r="A12" s="307"/>
      <c r="B12" s="305"/>
      <c r="C12" s="306"/>
      <c r="D12" s="307"/>
      <c r="E12" s="308"/>
      <c r="F12" s="307"/>
      <c r="G12" s="353"/>
      <c r="H12" s="353"/>
      <c r="I12" s="353"/>
      <c r="J12" s="353"/>
      <c r="K12" s="353"/>
      <c r="L12" s="353"/>
      <c r="M12" s="307"/>
      <c r="N12" s="307"/>
      <c r="O12" s="310"/>
    </row>
    <row r="13" spans="1:15" ht="15.75">
      <c r="A13" s="307"/>
      <c r="B13" s="305"/>
      <c r="C13" s="306"/>
      <c r="D13" s="307"/>
      <c r="E13" s="308"/>
      <c r="F13" s="307"/>
      <c r="G13" s="353"/>
      <c r="H13" s="353"/>
      <c r="I13" s="353"/>
      <c r="J13" s="353"/>
      <c r="K13" s="353"/>
      <c r="L13" s="353"/>
      <c r="M13" s="307"/>
      <c r="N13" s="307"/>
      <c r="O13" s="310"/>
    </row>
    <row r="14" spans="1:15" ht="15.75">
      <c r="A14" s="394"/>
      <c r="B14" s="396"/>
      <c r="C14" s="397"/>
      <c r="D14" s="307"/>
      <c r="E14" s="312"/>
      <c r="F14" s="307"/>
      <c r="G14" s="312"/>
      <c r="H14" s="307"/>
      <c r="I14" s="312"/>
      <c r="J14" s="307"/>
      <c r="K14" s="312"/>
      <c r="L14" s="307"/>
      <c r="M14" s="312"/>
      <c r="N14" s="312"/>
      <c r="O14" s="312"/>
    </row>
    <row r="15" spans="1:15" ht="15.75">
      <c r="A15" s="340" t="s">
        <v>277</v>
      </c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358">
        <f>SUM(O16:O19)</f>
        <v>0</v>
      </c>
    </row>
    <row r="16" spans="1:15" ht="15.75">
      <c r="A16" s="307" t="s">
        <v>59</v>
      </c>
      <c r="B16" s="49"/>
      <c r="C16" s="76"/>
      <c r="D16" s="74"/>
      <c r="E16" s="75"/>
      <c r="F16" s="74"/>
      <c r="G16" s="353"/>
      <c r="H16" s="353"/>
      <c r="I16" s="353"/>
      <c r="J16" s="353"/>
      <c r="K16" s="353"/>
      <c r="L16" s="353"/>
      <c r="M16" s="74"/>
      <c r="N16" s="74"/>
      <c r="O16" s="354">
        <v>0</v>
      </c>
    </row>
    <row r="17" spans="1:15" ht="15.75">
      <c r="A17" s="307" t="s">
        <v>72</v>
      </c>
      <c r="B17" s="49"/>
      <c r="C17" s="50"/>
      <c r="D17" s="51"/>
      <c r="E17" s="57"/>
      <c r="F17" s="51"/>
      <c r="G17" s="353"/>
      <c r="H17" s="353"/>
      <c r="I17" s="353"/>
      <c r="J17" s="353"/>
      <c r="K17" s="353"/>
      <c r="L17" s="353"/>
      <c r="M17" s="51"/>
      <c r="N17" s="51"/>
      <c r="O17" s="354">
        <v>0</v>
      </c>
    </row>
    <row r="18" spans="1:15" ht="15.75">
      <c r="A18" s="307" t="s">
        <v>62</v>
      </c>
      <c r="B18" s="49"/>
      <c r="C18" s="50"/>
      <c r="D18" s="51"/>
      <c r="E18" s="57"/>
      <c r="F18" s="51"/>
      <c r="G18" s="353"/>
      <c r="H18" s="353"/>
      <c r="I18" s="353"/>
      <c r="J18" s="353"/>
      <c r="K18" s="353"/>
      <c r="L18" s="353"/>
      <c r="M18" s="51"/>
      <c r="N18" s="51"/>
      <c r="O18" s="354">
        <v>0</v>
      </c>
    </row>
    <row r="19" spans="1:15" ht="15.75">
      <c r="A19" s="307" t="s">
        <v>64</v>
      </c>
      <c r="B19" s="49"/>
      <c r="C19" s="50"/>
      <c r="D19" s="51"/>
      <c r="E19" s="57"/>
      <c r="F19" s="51"/>
      <c r="G19" s="353"/>
      <c r="H19" s="353"/>
      <c r="I19" s="353"/>
      <c r="J19" s="353"/>
      <c r="K19" s="353"/>
      <c r="L19" s="353"/>
      <c r="M19" s="51"/>
      <c r="N19" s="51"/>
      <c r="O19" s="357">
        <v>0</v>
      </c>
    </row>
    <row r="20" spans="1:15" ht="15.75">
      <c r="A20" s="307" t="s">
        <v>66</v>
      </c>
      <c r="B20" s="49"/>
      <c r="C20" s="50"/>
      <c r="D20" s="51"/>
      <c r="E20" s="57"/>
      <c r="F20" s="51"/>
      <c r="G20" s="353"/>
      <c r="H20" s="353"/>
      <c r="I20" s="353"/>
      <c r="J20" s="353"/>
      <c r="K20" s="353"/>
      <c r="L20" s="353"/>
      <c r="M20" s="51"/>
      <c r="N20" s="51"/>
      <c r="O20" s="357">
        <v>0</v>
      </c>
    </row>
    <row r="21" spans="1:15" ht="15.75">
      <c r="A21" s="307"/>
      <c r="B21" s="305"/>
      <c r="C21" s="306"/>
      <c r="D21" s="307"/>
      <c r="E21" s="308"/>
      <c r="F21" s="307"/>
      <c r="G21" s="353"/>
      <c r="H21" s="353"/>
      <c r="I21" s="353"/>
      <c r="J21" s="353"/>
      <c r="K21" s="353"/>
      <c r="L21" s="353"/>
      <c r="M21" s="307"/>
      <c r="N21" s="307"/>
      <c r="O21" s="312">
        <v>0</v>
      </c>
    </row>
    <row r="22" spans="1:15" ht="15.75">
      <c r="A22" s="307"/>
      <c r="B22" s="305"/>
      <c r="C22" s="306"/>
      <c r="D22" s="307"/>
      <c r="E22" s="308"/>
      <c r="F22" s="307"/>
      <c r="G22" s="353"/>
      <c r="H22" s="353"/>
      <c r="I22" s="353"/>
      <c r="J22" s="353"/>
      <c r="K22" s="353"/>
      <c r="L22" s="353"/>
      <c r="M22" s="307"/>
      <c r="N22" s="307"/>
      <c r="O22" s="310">
        <v>0</v>
      </c>
    </row>
    <row r="23" spans="1:15" ht="15.75">
      <c r="A23" s="307"/>
      <c r="B23" s="305"/>
      <c r="C23" s="306"/>
      <c r="D23" s="307"/>
      <c r="E23" s="308"/>
      <c r="F23" s="307"/>
      <c r="G23" s="353"/>
      <c r="H23" s="353"/>
      <c r="I23" s="353"/>
      <c r="J23" s="353"/>
      <c r="K23" s="353"/>
      <c r="L23" s="353"/>
      <c r="M23" s="307"/>
      <c r="N23" s="307"/>
      <c r="O23" s="310"/>
    </row>
    <row r="24" spans="1:15" ht="15.75">
      <c r="A24" s="394"/>
      <c r="B24" s="396"/>
      <c r="C24" s="397"/>
      <c r="D24" s="307"/>
      <c r="E24" s="312"/>
      <c r="F24" s="307"/>
      <c r="G24" s="312"/>
      <c r="H24" s="307"/>
      <c r="I24" s="312"/>
      <c r="J24" s="307"/>
      <c r="K24" s="312"/>
      <c r="L24" s="307"/>
      <c r="M24" s="312"/>
      <c r="N24" s="312"/>
      <c r="O24" s="312"/>
    </row>
    <row r="25" spans="1:15" ht="15.75">
      <c r="A25" s="341" t="s">
        <v>279</v>
      </c>
      <c r="B25" s="398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58">
        <f>SUM(O26:O29)</f>
        <v>0</v>
      </c>
    </row>
    <row r="26" spans="1:15" ht="15.75">
      <c r="A26" s="307" t="s">
        <v>59</v>
      </c>
      <c r="B26" s="49"/>
      <c r="C26" s="50"/>
      <c r="D26" s="51"/>
      <c r="E26" s="53"/>
      <c r="F26" s="51"/>
      <c r="G26" s="353"/>
      <c r="H26" s="353"/>
      <c r="I26" s="353"/>
      <c r="J26" s="353"/>
      <c r="K26" s="353"/>
      <c r="L26" s="353"/>
      <c r="M26" s="51"/>
      <c r="N26" s="51"/>
      <c r="O26" s="355">
        <v>0</v>
      </c>
    </row>
    <row r="27" spans="1:15" ht="15.75">
      <c r="A27" s="307" t="s">
        <v>72</v>
      </c>
      <c r="B27" s="49"/>
      <c r="C27" s="50"/>
      <c r="D27" s="51"/>
      <c r="E27" s="57"/>
      <c r="F27" s="51"/>
      <c r="G27" s="353"/>
      <c r="H27" s="353"/>
      <c r="I27" s="353"/>
      <c r="J27" s="353"/>
      <c r="K27" s="353"/>
      <c r="L27" s="353"/>
      <c r="M27" s="51"/>
      <c r="N27" s="51"/>
      <c r="O27" s="355">
        <v>0</v>
      </c>
    </row>
    <row r="28" spans="1:15" ht="15.75">
      <c r="A28" s="307" t="s">
        <v>62</v>
      </c>
      <c r="B28" s="49"/>
      <c r="C28" s="50"/>
      <c r="D28" s="51"/>
      <c r="E28" s="57"/>
      <c r="F28" s="51"/>
      <c r="G28" s="353"/>
      <c r="H28" s="353"/>
      <c r="I28" s="353"/>
      <c r="J28" s="353"/>
      <c r="K28" s="353"/>
      <c r="L28" s="353"/>
      <c r="M28" s="51"/>
      <c r="N28" s="51"/>
      <c r="O28" s="355">
        <v>0</v>
      </c>
    </row>
    <row r="29" spans="1:15" ht="15.75">
      <c r="A29" s="307" t="s">
        <v>64</v>
      </c>
      <c r="B29" s="49"/>
      <c r="C29" s="50"/>
      <c r="D29" s="51"/>
      <c r="E29" s="57"/>
      <c r="F29" s="51"/>
      <c r="G29" s="353"/>
      <c r="H29" s="353"/>
      <c r="I29" s="353"/>
      <c r="J29" s="353"/>
      <c r="K29" s="353"/>
      <c r="L29" s="353"/>
      <c r="M29" s="51"/>
      <c r="N29" s="51"/>
      <c r="O29" s="356">
        <v>0</v>
      </c>
    </row>
    <row r="30" spans="1:15" ht="15.75">
      <c r="A30" s="307" t="s">
        <v>66</v>
      </c>
      <c r="B30" s="49"/>
      <c r="C30" s="50"/>
      <c r="D30" s="51"/>
      <c r="E30" s="57"/>
      <c r="F30" s="51"/>
      <c r="G30" s="353"/>
      <c r="H30" s="353"/>
      <c r="I30" s="353"/>
      <c r="J30" s="353"/>
      <c r="K30" s="353"/>
      <c r="L30" s="353"/>
      <c r="M30" s="51"/>
      <c r="N30" s="51"/>
      <c r="O30" s="356">
        <v>0</v>
      </c>
    </row>
    <row r="31" spans="1:15" ht="15.75">
      <c r="A31" s="307"/>
      <c r="B31" s="305"/>
      <c r="C31" s="306"/>
      <c r="D31" s="307"/>
      <c r="E31" s="308"/>
      <c r="F31" s="307"/>
      <c r="G31" s="353"/>
      <c r="H31" s="353"/>
      <c r="I31" s="353"/>
      <c r="J31" s="353"/>
      <c r="K31" s="353"/>
      <c r="L31" s="353"/>
      <c r="M31" s="307"/>
      <c r="N31" s="307"/>
      <c r="O31" s="312">
        <f t="shared" ref="O31:O33" si="0">D31+F31+H31+J31+L31+N31</f>
        <v>0</v>
      </c>
    </row>
    <row r="32" spans="1:15" ht="15.75">
      <c r="A32" s="307"/>
      <c r="B32" s="305"/>
      <c r="C32" s="306"/>
      <c r="D32" s="307"/>
      <c r="E32" s="308"/>
      <c r="F32" s="307"/>
      <c r="G32" s="353"/>
      <c r="H32" s="353"/>
      <c r="I32" s="353"/>
      <c r="J32" s="353"/>
      <c r="K32" s="353"/>
      <c r="L32" s="353"/>
      <c r="M32" s="307"/>
      <c r="N32" s="307"/>
      <c r="O32" s="312">
        <f t="shared" si="0"/>
        <v>0</v>
      </c>
    </row>
    <row r="33" spans="1:15" ht="15.75">
      <c r="A33" s="307"/>
      <c r="B33" s="305"/>
      <c r="C33" s="306"/>
      <c r="D33" s="307"/>
      <c r="E33" s="308"/>
      <c r="F33" s="307"/>
      <c r="G33" s="353"/>
      <c r="H33" s="353"/>
      <c r="I33" s="353"/>
      <c r="J33" s="353"/>
      <c r="K33" s="353"/>
      <c r="L33" s="353"/>
      <c r="M33" s="307"/>
      <c r="N33" s="307"/>
      <c r="O33" s="312">
        <f t="shared" si="0"/>
        <v>0</v>
      </c>
    </row>
    <row r="34" spans="1:15" ht="15.75">
      <c r="A34" s="394"/>
      <c r="B34" s="396"/>
      <c r="C34" s="397"/>
      <c r="D34" s="307"/>
      <c r="E34" s="312"/>
      <c r="F34" s="307"/>
      <c r="G34" s="312"/>
      <c r="H34" s="307"/>
      <c r="I34" s="312"/>
      <c r="J34" s="307"/>
      <c r="K34" s="312"/>
      <c r="L34" s="307"/>
      <c r="M34" s="312"/>
      <c r="N34" s="312"/>
      <c r="O34" s="312"/>
    </row>
    <row r="35" spans="1:15" ht="15.75">
      <c r="A35" s="394"/>
      <c r="B35" s="396"/>
      <c r="C35" s="397"/>
      <c r="D35" s="307"/>
      <c r="E35" s="312"/>
      <c r="F35" s="307"/>
      <c r="G35" s="312"/>
      <c r="H35" s="307"/>
      <c r="I35" s="312"/>
      <c r="J35" s="307"/>
      <c r="K35" s="312"/>
      <c r="L35" s="307"/>
      <c r="M35" s="312"/>
      <c r="N35" s="312"/>
      <c r="O35" s="312"/>
    </row>
    <row r="36" spans="1:15" ht="15.75">
      <c r="A36" s="360" t="s">
        <v>278</v>
      </c>
      <c r="B36" s="398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58">
        <f>SUM(O37:O40)</f>
        <v>0</v>
      </c>
    </row>
    <row r="37" spans="1:15" ht="15.75">
      <c r="A37" s="307" t="s">
        <v>59</v>
      </c>
      <c r="B37" s="49"/>
      <c r="C37" s="50"/>
      <c r="D37" s="51"/>
      <c r="E37" s="57"/>
      <c r="F37" s="51"/>
      <c r="G37" s="353"/>
      <c r="H37" s="353"/>
      <c r="I37" s="353"/>
      <c r="J37" s="353"/>
      <c r="K37" s="353"/>
      <c r="L37" s="353"/>
      <c r="M37" s="51"/>
      <c r="N37" s="51"/>
      <c r="O37" s="354">
        <v>0</v>
      </c>
    </row>
    <row r="38" spans="1:15" ht="15.75">
      <c r="A38" s="307" t="s">
        <v>72</v>
      </c>
      <c r="B38" s="49"/>
      <c r="C38" s="50"/>
      <c r="D38" s="51"/>
      <c r="E38" s="57"/>
      <c r="F38" s="51"/>
      <c r="G38" s="353"/>
      <c r="H38" s="353"/>
      <c r="I38" s="353"/>
      <c r="J38" s="353"/>
      <c r="K38" s="353"/>
      <c r="L38" s="353"/>
      <c r="M38" s="51"/>
      <c r="N38" s="51"/>
      <c r="O38" s="354">
        <v>0</v>
      </c>
    </row>
    <row r="39" spans="1:15" ht="15.75">
      <c r="A39" s="307" t="s">
        <v>62</v>
      </c>
      <c r="B39" s="49"/>
      <c r="C39" s="50"/>
      <c r="D39" s="51"/>
      <c r="E39" s="57"/>
      <c r="F39" s="51"/>
      <c r="G39" s="353"/>
      <c r="H39" s="353"/>
      <c r="I39" s="353"/>
      <c r="J39" s="353"/>
      <c r="K39" s="353"/>
      <c r="L39" s="353"/>
      <c r="M39" s="51"/>
      <c r="N39" s="51"/>
      <c r="O39" s="354">
        <v>0</v>
      </c>
    </row>
    <row r="40" spans="1:15" ht="15.75">
      <c r="A40" s="307" t="s">
        <v>64</v>
      </c>
      <c r="B40" s="49"/>
      <c r="C40" s="50"/>
      <c r="D40" s="51"/>
      <c r="E40" s="57"/>
      <c r="F40" s="51"/>
      <c r="G40" s="353"/>
      <c r="H40" s="353"/>
      <c r="I40" s="353"/>
      <c r="J40" s="353"/>
      <c r="K40" s="353"/>
      <c r="L40" s="353"/>
      <c r="M40" s="51"/>
      <c r="N40" s="51"/>
      <c r="O40" s="357">
        <v>0</v>
      </c>
    </row>
    <row r="41" spans="1:15" ht="15.75">
      <c r="A41" s="307" t="s">
        <v>66</v>
      </c>
      <c r="B41" s="49"/>
      <c r="C41" s="50"/>
      <c r="D41" s="51"/>
      <c r="E41" s="57"/>
      <c r="F41" s="51"/>
      <c r="G41" s="353"/>
      <c r="H41" s="353"/>
      <c r="I41" s="353"/>
      <c r="J41" s="353"/>
      <c r="K41" s="353"/>
      <c r="L41" s="353"/>
      <c r="M41" s="51"/>
      <c r="N41" s="51"/>
      <c r="O41" s="357">
        <v>0</v>
      </c>
    </row>
    <row r="42" spans="1:15" ht="15.75">
      <c r="A42" s="307"/>
      <c r="B42" s="305"/>
      <c r="C42" s="306"/>
      <c r="D42" s="307"/>
      <c r="E42" s="308"/>
      <c r="F42" s="307"/>
      <c r="G42" s="353"/>
      <c r="H42" s="353"/>
      <c r="I42" s="353"/>
      <c r="J42" s="353"/>
      <c r="K42" s="353"/>
      <c r="L42" s="353"/>
      <c r="M42" s="307"/>
      <c r="N42" s="307"/>
      <c r="O42" s="312">
        <v>0</v>
      </c>
    </row>
    <row r="43" spans="1:15" ht="15.75">
      <c r="A43" s="307"/>
      <c r="B43" s="305"/>
      <c r="C43" s="306"/>
      <c r="D43" s="307"/>
      <c r="E43" s="308"/>
      <c r="F43" s="307"/>
      <c r="G43" s="353"/>
      <c r="H43" s="353"/>
      <c r="I43" s="353"/>
      <c r="J43" s="353"/>
      <c r="K43" s="353"/>
      <c r="L43" s="353"/>
      <c r="M43" s="307"/>
      <c r="N43" s="307"/>
      <c r="O43" s="312">
        <f t="shared" ref="O43:O44" si="1">D43+F43+H43+J43+L43+N43</f>
        <v>0</v>
      </c>
    </row>
    <row r="44" spans="1:15" ht="15.75">
      <c r="A44" s="307"/>
      <c r="B44" s="305"/>
      <c r="C44" s="306"/>
      <c r="D44" s="307"/>
      <c r="E44" s="308"/>
      <c r="F44" s="307"/>
      <c r="G44" s="353"/>
      <c r="H44" s="353"/>
      <c r="I44" s="353"/>
      <c r="J44" s="353"/>
      <c r="K44" s="353"/>
      <c r="L44" s="353"/>
      <c r="M44" s="307"/>
      <c r="N44" s="307"/>
      <c r="O44" s="312">
        <f t="shared" si="1"/>
        <v>0</v>
      </c>
    </row>
    <row r="45" spans="1:15" ht="15.75">
      <c r="A45" s="390"/>
      <c r="B45" s="369"/>
      <c r="C45" s="370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</row>
    <row r="46" spans="1:15" ht="15.75">
      <c r="A46" s="389" t="s">
        <v>108</v>
      </c>
      <c r="B46" s="373"/>
      <c r="C46" s="374"/>
      <c r="D46" s="375"/>
      <c r="E46" s="376"/>
      <c r="F46" s="377"/>
      <c r="G46" s="376"/>
      <c r="H46" s="377"/>
      <c r="I46" s="376"/>
      <c r="J46" s="377"/>
      <c r="K46" s="376"/>
      <c r="L46" s="377"/>
      <c r="M46" s="376"/>
      <c r="N46" s="376"/>
      <c r="O46" s="376"/>
    </row>
    <row r="47" spans="1:15" ht="15.75">
      <c r="A47" s="389" t="s">
        <v>109</v>
      </c>
      <c r="B47" s="373"/>
      <c r="C47" s="374"/>
      <c r="D47" s="377"/>
      <c r="E47" s="376"/>
      <c r="F47" s="377"/>
      <c r="G47" s="376"/>
      <c r="H47" s="377"/>
      <c r="I47" s="376"/>
      <c r="J47" s="377"/>
      <c r="K47" s="376"/>
      <c r="L47" s="377"/>
      <c r="M47" s="376"/>
      <c r="N47" s="376"/>
      <c r="O47" s="376"/>
    </row>
    <row r="48" spans="1:15" ht="15.75">
      <c r="A48" s="389" t="s">
        <v>110</v>
      </c>
      <c r="B48" s="373"/>
      <c r="C48" s="374"/>
      <c r="D48" s="377"/>
      <c r="E48" s="376"/>
      <c r="F48" s="377"/>
      <c r="G48" s="376"/>
      <c r="H48" s="377"/>
      <c r="I48" s="376"/>
      <c r="J48" s="377"/>
      <c r="K48" s="376"/>
      <c r="L48" s="377"/>
      <c r="M48" s="376"/>
      <c r="N48" s="376"/>
      <c r="O48" s="376"/>
    </row>
  </sheetData>
  <mergeCells count="4">
    <mergeCell ref="A1:O1"/>
    <mergeCell ref="L3:O3"/>
    <mergeCell ref="B5:N5"/>
    <mergeCell ref="B15:N15"/>
  </mergeCells>
  <pageMargins left="0.70866141732283472" right="0.70866141732283472" top="0.78740157480314965" bottom="0.78740157480314965" header="0.51181102362204722" footer="0.51181102362204722"/>
  <pageSetup paperSize="9" scale="6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O45"/>
  <sheetViews>
    <sheetView view="pageBreakPreview" topLeftCell="A28" zoomScale="110" zoomScaleNormal="100" zoomScalePageLayoutView="110" workbookViewId="0">
      <selection activeCell="G34" sqref="G34:L41"/>
    </sheetView>
  </sheetViews>
  <sheetFormatPr defaultColWidth="8.7109375" defaultRowHeight="15"/>
  <cols>
    <col min="2" max="2" width="19.7109375" bestFit="1" customWidth="1"/>
  </cols>
  <sheetData>
    <row r="1" spans="1:15" ht="36">
      <c r="A1" s="618" t="s">
        <v>112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5" ht="15.75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5" ht="15.75">
      <c r="A3" s="388"/>
      <c r="B3" s="373"/>
      <c r="C3" s="374"/>
      <c r="D3" s="386"/>
      <c r="E3" s="376"/>
      <c r="F3" s="386"/>
      <c r="G3" s="376"/>
      <c r="H3" s="386"/>
      <c r="I3" s="376"/>
      <c r="J3" s="386"/>
      <c r="K3" s="376"/>
      <c r="L3" s="619"/>
      <c r="M3" s="619"/>
      <c r="N3" s="619"/>
      <c r="O3" s="619"/>
    </row>
    <row r="4" spans="1:15" ht="15.75">
      <c r="A4" s="59" t="s">
        <v>105</v>
      </c>
      <c r="B4" s="392" t="s">
        <v>50</v>
      </c>
      <c r="C4" s="393" t="s">
        <v>52</v>
      </c>
      <c r="D4" s="71"/>
      <c r="E4" s="59" t="s">
        <v>57</v>
      </c>
      <c r="F4" s="71"/>
      <c r="G4" s="59" t="s">
        <v>53</v>
      </c>
      <c r="H4" s="71"/>
      <c r="I4" s="59" t="s">
        <v>54</v>
      </c>
      <c r="J4" s="71"/>
      <c r="K4" s="59" t="s">
        <v>55</v>
      </c>
      <c r="L4" s="71"/>
      <c r="M4" s="59" t="s">
        <v>56</v>
      </c>
      <c r="N4" s="71"/>
      <c r="O4" s="59" t="s">
        <v>58</v>
      </c>
    </row>
    <row r="5" spans="1:15" ht="15.75">
      <c r="A5" s="304" t="s">
        <v>276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334">
        <f>SUM(O6:O9)</f>
        <v>0</v>
      </c>
    </row>
    <row r="6" spans="1:15" ht="15.75">
      <c r="A6" s="307" t="s">
        <v>59</v>
      </c>
      <c r="B6" s="305"/>
      <c r="C6" s="306"/>
      <c r="D6" s="307"/>
      <c r="E6" s="329"/>
      <c r="F6" s="307"/>
      <c r="G6" s="353"/>
      <c r="H6" s="353"/>
      <c r="I6" s="353"/>
      <c r="J6" s="353"/>
      <c r="K6" s="353"/>
      <c r="L6" s="353"/>
      <c r="M6" s="307"/>
      <c r="N6" s="307"/>
      <c r="O6" s="315"/>
    </row>
    <row r="7" spans="1:15" ht="15.75">
      <c r="A7" s="307" t="s">
        <v>72</v>
      </c>
      <c r="B7" s="305"/>
      <c r="C7" s="306"/>
      <c r="D7" s="307"/>
      <c r="E7" s="308"/>
      <c r="F7" s="307"/>
      <c r="G7" s="353"/>
      <c r="H7" s="353"/>
      <c r="I7" s="353"/>
      <c r="J7" s="353"/>
      <c r="K7" s="353"/>
      <c r="L7" s="353"/>
      <c r="M7" s="307"/>
      <c r="N7" s="307"/>
      <c r="O7" s="315"/>
    </row>
    <row r="8" spans="1:15" ht="15.75">
      <c r="A8" s="307" t="s">
        <v>62</v>
      </c>
      <c r="B8" s="305"/>
      <c r="C8" s="306"/>
      <c r="D8" s="307"/>
      <c r="E8" s="308"/>
      <c r="F8" s="307"/>
      <c r="G8" s="353"/>
      <c r="H8" s="353"/>
      <c r="I8" s="353"/>
      <c r="J8" s="353"/>
      <c r="K8" s="353"/>
      <c r="L8" s="353"/>
      <c r="M8" s="307"/>
      <c r="N8" s="307"/>
      <c r="O8" s="315"/>
    </row>
    <row r="9" spans="1:15" ht="15.75">
      <c r="A9" s="307" t="s">
        <v>64</v>
      </c>
      <c r="B9" s="305"/>
      <c r="C9" s="306"/>
      <c r="D9" s="307"/>
      <c r="E9" s="308"/>
      <c r="F9" s="307"/>
      <c r="G9" s="353"/>
      <c r="H9" s="353"/>
      <c r="I9" s="353"/>
      <c r="J9" s="353"/>
      <c r="K9" s="353"/>
      <c r="L9" s="353"/>
      <c r="M9" s="307"/>
      <c r="N9" s="307"/>
      <c r="O9" s="315"/>
    </row>
    <row r="10" spans="1:15" ht="15.75">
      <c r="A10" s="307" t="s">
        <v>66</v>
      </c>
      <c r="B10" s="305"/>
      <c r="C10" s="306"/>
      <c r="D10" s="307"/>
      <c r="E10" s="308"/>
      <c r="F10" s="307"/>
      <c r="G10" s="353"/>
      <c r="H10" s="353"/>
      <c r="I10" s="353"/>
      <c r="J10" s="353"/>
      <c r="K10" s="353"/>
      <c r="L10" s="353"/>
      <c r="M10" s="307"/>
      <c r="N10" s="307"/>
      <c r="O10" s="315"/>
    </row>
    <row r="11" spans="1:15" ht="15.75">
      <c r="A11" s="58"/>
      <c r="B11" s="49"/>
      <c r="C11" s="50"/>
      <c r="D11" s="51"/>
      <c r="E11" s="57"/>
      <c r="F11" s="51"/>
      <c r="G11" s="353"/>
      <c r="H11" s="353"/>
      <c r="I11" s="353"/>
      <c r="J11" s="353"/>
      <c r="K11" s="353"/>
      <c r="L11" s="353"/>
      <c r="M11" s="51"/>
      <c r="N11" s="51"/>
      <c r="O11" s="59">
        <f>D11+F11+H11+J11+L11+N11</f>
        <v>0</v>
      </c>
    </row>
    <row r="12" spans="1:15" ht="15.75">
      <c r="A12" s="58"/>
      <c r="B12" s="49"/>
      <c r="C12" s="50"/>
      <c r="D12" s="51"/>
      <c r="E12" s="57"/>
      <c r="F12" s="51"/>
      <c r="G12" s="353"/>
      <c r="H12" s="353"/>
      <c r="I12" s="353"/>
      <c r="J12" s="353"/>
      <c r="K12" s="353"/>
      <c r="L12" s="353"/>
      <c r="M12" s="51"/>
      <c r="N12" s="51"/>
      <c r="O12" s="77">
        <f t="shared" ref="O12" si="0">D12+F12+H12+J12+L12+N12</f>
        <v>0</v>
      </c>
    </row>
    <row r="13" spans="1:15" ht="15.75">
      <c r="A13" s="400"/>
      <c r="B13" s="392"/>
      <c r="C13" s="393"/>
      <c r="D13" s="51"/>
      <c r="E13" s="59"/>
      <c r="F13" s="51"/>
      <c r="G13" s="353"/>
      <c r="H13" s="353"/>
      <c r="I13" s="353"/>
      <c r="J13" s="353"/>
      <c r="K13" s="353"/>
      <c r="L13" s="353"/>
      <c r="M13" s="59"/>
      <c r="N13" s="59"/>
      <c r="O13" s="59"/>
    </row>
    <row r="14" spans="1:15" ht="15.75">
      <c r="A14" s="338" t="s">
        <v>277</v>
      </c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334">
        <f>SUM(O15:O18)</f>
        <v>0</v>
      </c>
    </row>
    <row r="15" spans="1:15" ht="15.75">
      <c r="A15" s="307" t="s">
        <v>59</v>
      </c>
      <c r="B15" s="305"/>
      <c r="C15" s="332"/>
      <c r="D15" s="330"/>
      <c r="E15" s="331"/>
      <c r="F15" s="330"/>
      <c r="G15" s="353"/>
      <c r="H15" s="353"/>
      <c r="I15" s="353"/>
      <c r="J15" s="353"/>
      <c r="K15" s="353"/>
      <c r="L15" s="353"/>
      <c r="M15" s="306"/>
      <c r="N15" s="330"/>
      <c r="O15" s="315"/>
    </row>
    <row r="16" spans="1:15" ht="15.75">
      <c r="A16" s="307" t="s">
        <v>72</v>
      </c>
      <c r="B16" s="305"/>
      <c r="C16" s="333"/>
      <c r="D16" s="307"/>
      <c r="E16" s="308"/>
      <c r="F16" s="307"/>
      <c r="G16" s="353"/>
      <c r="H16" s="353"/>
      <c r="I16" s="353"/>
      <c r="J16" s="353"/>
      <c r="K16" s="353"/>
      <c r="L16" s="353"/>
      <c r="M16" s="306"/>
      <c r="N16" s="307"/>
      <c r="O16" s="315"/>
    </row>
    <row r="17" spans="1:15" ht="15.75">
      <c r="A17" s="307" t="s">
        <v>62</v>
      </c>
      <c r="B17" s="305"/>
      <c r="C17" s="333"/>
      <c r="D17" s="307"/>
      <c r="E17" s="308"/>
      <c r="F17" s="307"/>
      <c r="G17" s="353"/>
      <c r="H17" s="353"/>
      <c r="I17" s="353"/>
      <c r="J17" s="353"/>
      <c r="K17" s="353"/>
      <c r="L17" s="353"/>
      <c r="M17" s="306"/>
      <c r="N17" s="307"/>
      <c r="O17" s="315"/>
    </row>
    <row r="18" spans="1:15" ht="15.75">
      <c r="A18" s="307" t="s">
        <v>64</v>
      </c>
      <c r="B18" s="305"/>
      <c r="C18" s="333"/>
      <c r="D18" s="307"/>
      <c r="E18" s="308"/>
      <c r="F18" s="307"/>
      <c r="G18" s="353"/>
      <c r="H18" s="353"/>
      <c r="I18" s="353"/>
      <c r="J18" s="353"/>
      <c r="K18" s="353"/>
      <c r="L18" s="353"/>
      <c r="M18" s="306"/>
      <c r="N18" s="307"/>
      <c r="O18" s="315"/>
    </row>
    <row r="19" spans="1:15" ht="15.75">
      <c r="A19" s="307" t="s">
        <v>66</v>
      </c>
      <c r="B19" s="305"/>
      <c r="C19" s="333"/>
      <c r="D19" s="307"/>
      <c r="E19" s="308"/>
      <c r="F19" s="307"/>
      <c r="G19" s="353"/>
      <c r="H19" s="353"/>
      <c r="I19" s="353"/>
      <c r="J19" s="353"/>
      <c r="K19" s="353"/>
      <c r="L19" s="353"/>
      <c r="M19" s="306"/>
      <c r="N19" s="307"/>
      <c r="O19" s="315"/>
    </row>
    <row r="20" spans="1:15" ht="15.75">
      <c r="A20" s="58"/>
      <c r="B20" s="49"/>
      <c r="C20" s="50"/>
      <c r="D20" s="51"/>
      <c r="E20" s="57"/>
      <c r="F20" s="51"/>
      <c r="G20" s="353"/>
      <c r="H20" s="353"/>
      <c r="I20" s="353"/>
      <c r="J20" s="353"/>
      <c r="K20" s="353"/>
      <c r="L20" s="353"/>
      <c r="M20" s="51"/>
      <c r="N20" s="51"/>
      <c r="O20" s="77">
        <f t="shared" ref="O20" si="1">D20+F20+H20+J20+L20+N20</f>
        <v>0</v>
      </c>
    </row>
    <row r="21" spans="1:15" ht="15.75">
      <c r="A21" s="58"/>
      <c r="B21" s="49"/>
      <c r="C21" s="50"/>
      <c r="D21" s="51"/>
      <c r="E21" s="57"/>
      <c r="F21" s="51"/>
      <c r="G21" s="353"/>
      <c r="H21" s="353"/>
      <c r="I21" s="353"/>
      <c r="J21" s="353"/>
      <c r="K21" s="353"/>
      <c r="L21" s="353"/>
      <c r="M21" s="51"/>
      <c r="N21" s="51"/>
      <c r="O21" s="77">
        <f t="shared" ref="O21" si="2">D21+F21+H21+J21+L21+N21</f>
        <v>0</v>
      </c>
    </row>
    <row r="22" spans="1:15" ht="15.75">
      <c r="A22" s="400"/>
      <c r="B22" s="392"/>
      <c r="C22" s="393"/>
      <c r="D22" s="51"/>
      <c r="E22" s="59"/>
      <c r="F22" s="51"/>
      <c r="G22" s="353"/>
      <c r="H22" s="353"/>
      <c r="I22" s="353"/>
      <c r="J22" s="353"/>
      <c r="K22" s="353"/>
      <c r="L22" s="353"/>
      <c r="M22" s="59"/>
      <c r="N22" s="59"/>
      <c r="O22" s="59"/>
    </row>
    <row r="23" spans="1:15" ht="15.75">
      <c r="A23" s="314" t="s">
        <v>279</v>
      </c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334">
        <f>SUM(O24:O27)</f>
        <v>0</v>
      </c>
    </row>
    <row r="24" spans="1:15" ht="15.75">
      <c r="A24" s="307" t="s">
        <v>59</v>
      </c>
      <c r="B24" s="305"/>
      <c r="C24" s="306"/>
      <c r="D24" s="307"/>
      <c r="E24" s="308"/>
      <c r="F24" s="307"/>
      <c r="G24" s="353"/>
      <c r="H24" s="353"/>
      <c r="I24" s="353"/>
      <c r="J24" s="353"/>
      <c r="K24" s="353"/>
      <c r="L24" s="353"/>
      <c r="M24" s="307"/>
      <c r="N24" s="307"/>
      <c r="O24" s="315">
        <f>D24+F24+H24+J24+L24+N24</f>
        <v>0</v>
      </c>
    </row>
    <row r="25" spans="1:15" ht="15.75">
      <c r="A25" s="307" t="s">
        <v>72</v>
      </c>
      <c r="B25" s="305"/>
      <c r="C25" s="306"/>
      <c r="D25" s="307"/>
      <c r="E25" s="308"/>
      <c r="F25" s="307"/>
      <c r="G25" s="353"/>
      <c r="H25" s="353"/>
      <c r="I25" s="353"/>
      <c r="J25" s="353"/>
      <c r="K25" s="353"/>
      <c r="L25" s="353"/>
      <c r="M25" s="307"/>
      <c r="N25" s="307"/>
      <c r="O25" s="315">
        <f t="shared" ref="O25:O27" si="3">D25+F25+H25+J25+L25+N25</f>
        <v>0</v>
      </c>
    </row>
    <row r="26" spans="1:15" ht="15.75">
      <c r="A26" s="307" t="s">
        <v>62</v>
      </c>
      <c r="B26" s="305"/>
      <c r="C26" s="306"/>
      <c r="D26" s="307"/>
      <c r="E26" s="308"/>
      <c r="F26" s="307"/>
      <c r="G26" s="353"/>
      <c r="H26" s="353"/>
      <c r="I26" s="353"/>
      <c r="J26" s="353"/>
      <c r="K26" s="353"/>
      <c r="L26" s="353"/>
      <c r="M26" s="307"/>
      <c r="N26" s="307"/>
      <c r="O26" s="315">
        <f t="shared" si="3"/>
        <v>0</v>
      </c>
    </row>
    <row r="27" spans="1:15" ht="15.75">
      <c r="A27" s="307" t="s">
        <v>64</v>
      </c>
      <c r="B27" s="305"/>
      <c r="C27" s="306"/>
      <c r="D27" s="307"/>
      <c r="E27" s="308"/>
      <c r="F27" s="307"/>
      <c r="G27" s="353"/>
      <c r="H27" s="353"/>
      <c r="I27" s="353"/>
      <c r="J27" s="353"/>
      <c r="K27" s="353"/>
      <c r="L27" s="353"/>
      <c r="M27" s="307"/>
      <c r="N27" s="307"/>
      <c r="O27" s="315">
        <f t="shared" si="3"/>
        <v>0</v>
      </c>
    </row>
    <row r="28" spans="1:15" ht="15.75">
      <c r="A28" s="307" t="s">
        <v>66</v>
      </c>
      <c r="B28" s="305"/>
      <c r="C28" s="306"/>
      <c r="D28" s="307"/>
      <c r="E28" s="308"/>
      <c r="F28" s="307"/>
      <c r="G28" s="353"/>
      <c r="H28" s="353"/>
      <c r="I28" s="353"/>
      <c r="J28" s="353"/>
      <c r="K28" s="353"/>
      <c r="L28" s="353"/>
      <c r="M28" s="307"/>
      <c r="N28" s="307"/>
      <c r="O28" s="315">
        <f>D28+F28+H28+J28+L28+N28</f>
        <v>0</v>
      </c>
    </row>
    <row r="29" spans="1:15" ht="15.75">
      <c r="A29" s="58"/>
      <c r="B29" s="305"/>
      <c r="C29" s="306"/>
      <c r="D29" s="307"/>
      <c r="E29" s="308"/>
      <c r="F29" s="307"/>
      <c r="G29" s="353"/>
      <c r="H29" s="353"/>
      <c r="I29" s="353"/>
      <c r="J29" s="353"/>
      <c r="K29" s="353"/>
      <c r="L29" s="353"/>
      <c r="M29" s="307"/>
      <c r="N29" s="307"/>
      <c r="O29" s="59">
        <f t="shared" ref="O29:O30" si="4">D29+F29+H29+J29+L29+N29</f>
        <v>0</v>
      </c>
    </row>
    <row r="30" spans="1:15" ht="15.75">
      <c r="A30" s="58"/>
      <c r="B30" s="49"/>
      <c r="C30" s="50"/>
      <c r="D30" s="51"/>
      <c r="E30" s="57"/>
      <c r="F30" s="51"/>
      <c r="G30" s="353"/>
      <c r="H30" s="353"/>
      <c r="I30" s="353"/>
      <c r="J30" s="353"/>
      <c r="K30" s="353"/>
      <c r="L30" s="353"/>
      <c r="M30" s="51"/>
      <c r="N30" s="51"/>
      <c r="O30" s="59">
        <f t="shared" si="4"/>
        <v>0</v>
      </c>
    </row>
    <row r="31" spans="1:15" ht="15.75">
      <c r="A31" s="400"/>
      <c r="B31" s="392"/>
      <c r="C31" s="393"/>
      <c r="D31" s="51"/>
      <c r="E31" s="59"/>
      <c r="F31" s="51"/>
      <c r="G31" s="353"/>
      <c r="H31" s="353"/>
      <c r="I31" s="353"/>
      <c r="J31" s="353"/>
      <c r="K31" s="353"/>
      <c r="L31" s="353"/>
      <c r="M31" s="59"/>
      <c r="N31" s="59"/>
      <c r="O31" s="59"/>
    </row>
    <row r="32" spans="1:15" ht="15.75">
      <c r="A32" s="400"/>
      <c r="B32" s="392"/>
      <c r="C32" s="393"/>
      <c r="D32" s="51"/>
      <c r="E32" s="59"/>
      <c r="F32" s="51"/>
      <c r="G32" s="59"/>
      <c r="H32" s="51"/>
      <c r="I32" s="59"/>
      <c r="J32" s="51"/>
      <c r="K32" s="59"/>
      <c r="L32" s="51"/>
      <c r="M32" s="59"/>
      <c r="N32" s="59"/>
      <c r="O32" s="59"/>
    </row>
    <row r="33" spans="1:15" ht="15.75">
      <c r="A33" s="70"/>
      <c r="B33" s="617" t="s">
        <v>106</v>
      </c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3">
        <f>SUM(O34:O37)</f>
        <v>0</v>
      </c>
    </row>
    <row r="34" spans="1:15" ht="15.75">
      <c r="A34" s="58"/>
      <c r="B34" s="73" t="s">
        <v>107</v>
      </c>
      <c r="C34" s="50"/>
      <c r="D34" s="51"/>
      <c r="E34" s="57"/>
      <c r="F34" s="51"/>
      <c r="G34" s="353"/>
      <c r="H34" s="353"/>
      <c r="I34" s="353"/>
      <c r="J34" s="353"/>
      <c r="K34" s="353"/>
      <c r="L34" s="353"/>
      <c r="M34" s="51"/>
      <c r="N34" s="51"/>
      <c r="O34" s="54">
        <f t="shared" ref="O34:O41" si="5">D34+F34+H34+J34+L34+N34</f>
        <v>0</v>
      </c>
    </row>
    <row r="35" spans="1:15" ht="15.75">
      <c r="A35" s="58"/>
      <c r="B35" s="49"/>
      <c r="C35" s="50"/>
      <c r="D35" s="51"/>
      <c r="E35" s="57"/>
      <c r="F35" s="51"/>
      <c r="G35" s="353"/>
      <c r="H35" s="353"/>
      <c r="I35" s="353"/>
      <c r="J35" s="353"/>
      <c r="K35" s="353"/>
      <c r="L35" s="353"/>
      <c r="M35" s="51"/>
      <c r="N35" s="51"/>
      <c r="O35" s="54">
        <f t="shared" si="5"/>
        <v>0</v>
      </c>
    </row>
    <row r="36" spans="1:15" ht="15.75">
      <c r="A36" s="58"/>
      <c r="B36" s="49"/>
      <c r="C36" s="50"/>
      <c r="D36" s="51"/>
      <c r="E36" s="57"/>
      <c r="F36" s="51"/>
      <c r="G36" s="353"/>
      <c r="H36" s="353"/>
      <c r="I36" s="353"/>
      <c r="J36" s="353"/>
      <c r="K36" s="353"/>
      <c r="L36" s="353"/>
      <c r="M36" s="51"/>
      <c r="N36" s="51"/>
      <c r="O36" s="54">
        <f t="shared" si="5"/>
        <v>0</v>
      </c>
    </row>
    <row r="37" spans="1:15" ht="15.75">
      <c r="A37" s="58"/>
      <c r="B37" s="49"/>
      <c r="C37" s="50"/>
      <c r="D37" s="51"/>
      <c r="E37" s="57"/>
      <c r="F37" s="51"/>
      <c r="G37" s="353"/>
      <c r="H37" s="353"/>
      <c r="I37" s="353"/>
      <c r="J37" s="353"/>
      <c r="K37" s="353"/>
      <c r="L37" s="353"/>
      <c r="M37" s="51"/>
      <c r="N37" s="51"/>
      <c r="O37" s="54">
        <f t="shared" si="5"/>
        <v>0</v>
      </c>
    </row>
    <row r="38" spans="1:15" ht="15.75">
      <c r="A38" s="58"/>
      <c r="B38" s="49"/>
      <c r="C38" s="50"/>
      <c r="D38" s="51"/>
      <c r="E38" s="57"/>
      <c r="F38" s="51"/>
      <c r="G38" s="353"/>
      <c r="H38" s="353"/>
      <c r="I38" s="353"/>
      <c r="J38" s="353"/>
      <c r="K38" s="353"/>
      <c r="L38" s="353"/>
      <c r="M38" s="51"/>
      <c r="N38" s="51"/>
      <c r="O38" s="59">
        <f t="shared" si="5"/>
        <v>0</v>
      </c>
    </row>
    <row r="39" spans="1:15" ht="15.75">
      <c r="A39" s="58"/>
      <c r="B39" s="49"/>
      <c r="C39" s="50"/>
      <c r="D39" s="51"/>
      <c r="E39" s="57"/>
      <c r="F39" s="51"/>
      <c r="G39" s="353"/>
      <c r="H39" s="353"/>
      <c r="I39" s="353"/>
      <c r="J39" s="353"/>
      <c r="K39" s="353"/>
      <c r="L39" s="353"/>
      <c r="M39" s="51"/>
      <c r="N39" s="51"/>
      <c r="O39" s="59">
        <f t="shared" si="5"/>
        <v>0</v>
      </c>
    </row>
    <row r="40" spans="1:15" ht="15.75">
      <c r="A40" s="58"/>
      <c r="B40" s="49"/>
      <c r="C40" s="50"/>
      <c r="D40" s="51"/>
      <c r="E40" s="57"/>
      <c r="F40" s="51"/>
      <c r="G40" s="353"/>
      <c r="H40" s="353"/>
      <c r="I40" s="353"/>
      <c r="J40" s="353"/>
      <c r="K40" s="353"/>
      <c r="L40" s="353"/>
      <c r="M40" s="51"/>
      <c r="N40" s="51"/>
      <c r="O40" s="59">
        <f t="shared" si="5"/>
        <v>0</v>
      </c>
    </row>
    <row r="41" spans="1:15" ht="15.75">
      <c r="A41" s="58"/>
      <c r="B41" s="49"/>
      <c r="C41" s="50"/>
      <c r="D41" s="51"/>
      <c r="E41" s="57"/>
      <c r="F41" s="51"/>
      <c r="G41" s="353"/>
      <c r="H41" s="353"/>
      <c r="I41" s="353"/>
      <c r="J41" s="353"/>
      <c r="K41" s="353"/>
      <c r="L41" s="353"/>
      <c r="M41" s="51"/>
      <c r="N41" s="51"/>
      <c r="O41" s="59">
        <f t="shared" si="5"/>
        <v>0</v>
      </c>
    </row>
    <row r="42" spans="1:15" ht="15.75">
      <c r="A42" s="387"/>
      <c r="B42" s="373"/>
      <c r="C42" s="374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8"/>
    </row>
    <row r="43" spans="1:15" ht="15.75">
      <c r="A43" s="372" t="s">
        <v>108</v>
      </c>
      <c r="B43" s="373"/>
      <c r="C43" s="374"/>
      <c r="D43" s="375"/>
      <c r="E43" s="376"/>
      <c r="F43" s="377"/>
      <c r="G43" s="376"/>
      <c r="H43" s="377"/>
      <c r="I43" s="376"/>
      <c r="J43" s="377"/>
      <c r="K43" s="376"/>
      <c r="L43" s="377"/>
      <c r="M43" s="376"/>
      <c r="N43" s="376"/>
      <c r="O43" s="378"/>
    </row>
    <row r="44" spans="1:15" ht="15.75">
      <c r="A44" s="372" t="s">
        <v>109</v>
      </c>
      <c r="B44" s="373"/>
      <c r="C44" s="374"/>
      <c r="D44" s="377"/>
      <c r="E44" s="376"/>
      <c r="F44" s="377"/>
      <c r="G44" s="376"/>
      <c r="H44" s="377"/>
      <c r="I44" s="376"/>
      <c r="J44" s="377"/>
      <c r="K44" s="376"/>
      <c r="L44" s="377"/>
      <c r="M44" s="376"/>
      <c r="N44" s="376"/>
      <c r="O44" s="378"/>
    </row>
    <row r="45" spans="1:15" ht="16.5" thickBot="1">
      <c r="A45" s="379" t="s">
        <v>110</v>
      </c>
      <c r="B45" s="380"/>
      <c r="C45" s="381"/>
      <c r="D45" s="382"/>
      <c r="E45" s="383"/>
      <c r="F45" s="382"/>
      <c r="G45" s="383"/>
      <c r="H45" s="382"/>
      <c r="I45" s="383"/>
      <c r="J45" s="382"/>
      <c r="K45" s="383"/>
      <c r="L45" s="382"/>
      <c r="M45" s="383"/>
      <c r="N45" s="383"/>
      <c r="O45" s="384"/>
    </row>
  </sheetData>
  <mergeCells count="6">
    <mergeCell ref="B33:N33"/>
    <mergeCell ref="A1:O1"/>
    <mergeCell ref="L3:O3"/>
    <mergeCell ref="B5:N5"/>
    <mergeCell ref="B14:N14"/>
    <mergeCell ref="B23:N23"/>
  </mergeCells>
  <pageMargins left="0.70866141732283472" right="0.70866141732283472" top="0.78740157480314965" bottom="0.78740157480314965" header="0.51181102362204722" footer="0.51181102362204722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O50"/>
  <sheetViews>
    <sheetView view="pageBreakPreview" zoomScale="110" zoomScaleNormal="100" zoomScalePageLayoutView="110" workbookViewId="0">
      <selection activeCell="M37" sqref="M37:N39"/>
    </sheetView>
  </sheetViews>
  <sheetFormatPr defaultColWidth="8.7109375" defaultRowHeight="15"/>
  <cols>
    <col min="2" max="2" width="19.140625" customWidth="1"/>
  </cols>
  <sheetData>
    <row r="1" spans="1:15" ht="36">
      <c r="A1" s="618" t="s">
        <v>113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5" ht="15.75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5" ht="15.75">
      <c r="A3" s="388"/>
      <c r="B3" s="373"/>
      <c r="C3" s="374"/>
      <c r="D3" s="386"/>
      <c r="E3" s="376"/>
      <c r="F3" s="386"/>
      <c r="G3" s="376"/>
      <c r="H3" s="386"/>
      <c r="I3" s="376"/>
      <c r="J3" s="386"/>
      <c r="K3" s="376"/>
      <c r="L3" s="619"/>
      <c r="M3" s="619"/>
      <c r="N3" s="619"/>
      <c r="O3" s="619"/>
    </row>
    <row r="4" spans="1:15" ht="15.75">
      <c r="A4" s="59" t="s">
        <v>105</v>
      </c>
      <c r="B4" s="392" t="s">
        <v>50</v>
      </c>
      <c r="C4" s="393" t="s">
        <v>52</v>
      </c>
      <c r="D4" s="71"/>
      <c r="E4" s="59" t="s">
        <v>57</v>
      </c>
      <c r="F4" s="71"/>
      <c r="G4" s="59" t="s">
        <v>53</v>
      </c>
      <c r="H4" s="71"/>
      <c r="I4" s="59" t="s">
        <v>54</v>
      </c>
      <c r="J4" s="71"/>
      <c r="K4" s="59" t="s">
        <v>55</v>
      </c>
      <c r="L4" s="71"/>
      <c r="M4" s="59" t="s">
        <v>56</v>
      </c>
      <c r="N4" s="71"/>
      <c r="O4" s="59" t="s">
        <v>58</v>
      </c>
    </row>
    <row r="5" spans="1:15" ht="15.75">
      <c r="A5" s="339" t="s">
        <v>276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336">
        <f>SUM(O6:O9)</f>
        <v>0</v>
      </c>
    </row>
    <row r="6" spans="1:15" ht="15.75">
      <c r="A6" s="307">
        <v>1</v>
      </c>
      <c r="B6" s="305"/>
      <c r="C6" s="306"/>
      <c r="D6" s="307"/>
      <c r="E6" s="308"/>
      <c r="F6" s="307"/>
      <c r="G6" s="353"/>
      <c r="H6" s="353"/>
      <c r="I6" s="353"/>
      <c r="J6" s="353"/>
      <c r="K6" s="353"/>
      <c r="L6" s="353"/>
      <c r="M6" s="311"/>
      <c r="N6" s="311"/>
      <c r="O6" s="315">
        <v>0</v>
      </c>
    </row>
    <row r="7" spans="1:15" ht="15.75">
      <c r="A7" s="307">
        <v>2</v>
      </c>
      <c r="B7" s="305"/>
      <c r="C7" s="306"/>
      <c r="D7" s="307"/>
      <c r="E7" s="308"/>
      <c r="F7" s="307"/>
      <c r="G7" s="353"/>
      <c r="H7" s="353"/>
      <c r="I7" s="353"/>
      <c r="J7" s="353"/>
      <c r="K7" s="353"/>
      <c r="L7" s="353"/>
      <c r="M7" s="311"/>
      <c r="N7" s="311"/>
      <c r="O7" s="335">
        <v>0</v>
      </c>
    </row>
    <row r="8" spans="1:15" ht="15.75">
      <c r="A8" s="307">
        <v>3</v>
      </c>
      <c r="B8" s="305"/>
      <c r="C8" s="306"/>
      <c r="D8" s="307"/>
      <c r="E8" s="308"/>
      <c r="F8" s="307"/>
      <c r="G8" s="353"/>
      <c r="H8" s="353"/>
      <c r="I8" s="353"/>
      <c r="J8" s="353"/>
      <c r="K8" s="353"/>
      <c r="L8" s="353"/>
      <c r="M8" s="311"/>
      <c r="N8" s="311"/>
      <c r="O8" s="335">
        <v>0</v>
      </c>
    </row>
    <row r="9" spans="1:15" ht="15.75">
      <c r="A9" s="307">
        <v>4</v>
      </c>
      <c r="B9" s="305"/>
      <c r="C9" s="306"/>
      <c r="D9" s="307"/>
      <c r="E9" s="308"/>
      <c r="F9" s="307"/>
      <c r="G9" s="353"/>
      <c r="H9" s="353"/>
      <c r="I9" s="353"/>
      <c r="J9" s="353"/>
      <c r="K9" s="353"/>
      <c r="L9" s="353"/>
      <c r="M9" s="311"/>
      <c r="N9" s="311"/>
      <c r="O9" s="335">
        <v>0</v>
      </c>
    </row>
    <row r="10" spans="1:15" ht="15.75">
      <c r="A10" s="307">
        <v>5</v>
      </c>
      <c r="B10" s="305"/>
      <c r="C10" s="306"/>
      <c r="D10" s="307"/>
      <c r="E10" s="308"/>
      <c r="F10" s="307"/>
      <c r="G10" s="353"/>
      <c r="H10" s="353"/>
      <c r="I10" s="353"/>
      <c r="J10" s="353"/>
      <c r="K10" s="353"/>
      <c r="L10" s="353"/>
      <c r="M10" s="307"/>
      <c r="N10" s="307"/>
      <c r="O10" s="335">
        <v>0</v>
      </c>
    </row>
    <row r="11" spans="1:15" ht="15.75">
      <c r="A11" s="307"/>
      <c r="B11" s="305"/>
      <c r="C11" s="306"/>
      <c r="D11" s="307"/>
      <c r="E11" s="308"/>
      <c r="F11" s="307"/>
      <c r="G11" s="353"/>
      <c r="H11" s="353"/>
      <c r="I11" s="353"/>
      <c r="J11" s="353"/>
      <c r="K11" s="353"/>
      <c r="L11" s="353"/>
      <c r="M11" s="307"/>
      <c r="N11" s="307"/>
      <c r="O11" s="310">
        <f t="shared" ref="O11:O13" si="0">D11+F11+H11+J11+L11+N11</f>
        <v>0</v>
      </c>
    </row>
    <row r="12" spans="1:15" ht="15.75">
      <c r="A12" s="307"/>
      <c r="B12" s="305"/>
      <c r="C12" s="306"/>
      <c r="D12" s="307"/>
      <c r="E12" s="308"/>
      <c r="F12" s="307"/>
      <c r="G12" s="353"/>
      <c r="H12" s="353"/>
      <c r="I12" s="353"/>
      <c r="J12" s="353"/>
      <c r="K12" s="353"/>
      <c r="L12" s="353"/>
      <c r="M12" s="307"/>
      <c r="N12" s="307"/>
      <c r="O12" s="310">
        <f t="shared" si="0"/>
        <v>0</v>
      </c>
    </row>
    <row r="13" spans="1:15" ht="15.75">
      <c r="A13" s="307"/>
      <c r="B13" s="305"/>
      <c r="C13" s="306"/>
      <c r="D13" s="307"/>
      <c r="E13" s="308"/>
      <c r="F13" s="307"/>
      <c r="G13" s="353"/>
      <c r="H13" s="353"/>
      <c r="I13" s="353"/>
      <c r="J13" s="353"/>
      <c r="K13" s="353"/>
      <c r="L13" s="353"/>
      <c r="M13" s="307"/>
      <c r="N13" s="307"/>
      <c r="O13" s="310">
        <f t="shared" si="0"/>
        <v>0</v>
      </c>
    </row>
    <row r="14" spans="1:15" ht="15.75">
      <c r="A14" s="394"/>
      <c r="B14" s="396"/>
      <c r="C14" s="397"/>
      <c r="D14" s="307"/>
      <c r="E14" s="312"/>
      <c r="F14" s="307"/>
      <c r="G14" s="312"/>
      <c r="H14" s="307"/>
      <c r="I14" s="312"/>
      <c r="J14" s="307"/>
      <c r="K14" s="312"/>
      <c r="L14" s="307"/>
      <c r="M14" s="312"/>
      <c r="N14" s="312"/>
      <c r="O14" s="312"/>
    </row>
    <row r="15" spans="1:15" ht="15.75">
      <c r="A15" s="340" t="s">
        <v>277</v>
      </c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337">
        <f>SUM(O16:O19)</f>
        <v>0</v>
      </c>
    </row>
    <row r="16" spans="1:15" ht="15.75">
      <c r="A16" s="307" t="s">
        <v>59</v>
      </c>
      <c r="B16" s="305"/>
      <c r="C16" s="306"/>
      <c r="D16" s="307"/>
      <c r="E16" s="308"/>
      <c r="F16" s="307"/>
      <c r="G16" s="353"/>
      <c r="H16" s="353"/>
      <c r="I16" s="353"/>
      <c r="J16" s="353"/>
      <c r="K16" s="353"/>
      <c r="L16" s="353"/>
      <c r="M16" s="311"/>
      <c r="N16" s="311"/>
      <c r="O16" s="335">
        <v>0</v>
      </c>
    </row>
    <row r="17" spans="1:15" ht="15.75">
      <c r="A17" s="307" t="s">
        <v>72</v>
      </c>
      <c r="B17" s="305"/>
      <c r="C17" s="306"/>
      <c r="D17" s="307"/>
      <c r="E17" s="308"/>
      <c r="F17" s="307"/>
      <c r="G17" s="353"/>
      <c r="H17" s="353"/>
      <c r="I17" s="353"/>
      <c r="J17" s="353"/>
      <c r="K17" s="353"/>
      <c r="L17" s="353"/>
      <c r="M17" s="311"/>
      <c r="N17" s="311"/>
      <c r="O17" s="335">
        <v>0</v>
      </c>
    </row>
    <row r="18" spans="1:15" ht="15.75">
      <c r="A18" s="307" t="s">
        <v>62</v>
      </c>
      <c r="B18" s="305"/>
      <c r="C18" s="306"/>
      <c r="D18" s="307"/>
      <c r="E18" s="308"/>
      <c r="F18" s="307"/>
      <c r="G18" s="353"/>
      <c r="H18" s="353"/>
      <c r="I18" s="353"/>
      <c r="J18" s="353"/>
      <c r="K18" s="353"/>
      <c r="L18" s="353"/>
      <c r="M18" s="311"/>
      <c r="N18" s="311"/>
      <c r="O18" s="335">
        <v>0</v>
      </c>
    </row>
    <row r="19" spans="1:15" ht="15.75">
      <c r="A19" s="307" t="s">
        <v>64</v>
      </c>
      <c r="B19" s="305"/>
      <c r="C19" s="306"/>
      <c r="D19" s="307"/>
      <c r="E19" s="308"/>
      <c r="F19" s="307"/>
      <c r="G19" s="353"/>
      <c r="H19" s="353"/>
      <c r="I19" s="353"/>
      <c r="J19" s="353"/>
      <c r="K19" s="353"/>
      <c r="L19" s="353"/>
      <c r="M19" s="311"/>
      <c r="N19" s="311"/>
      <c r="O19" s="335">
        <v>0</v>
      </c>
    </row>
    <row r="20" spans="1:15" ht="15.75">
      <c r="A20" s="307" t="s">
        <v>66</v>
      </c>
      <c r="B20" s="305"/>
      <c r="C20" s="306"/>
      <c r="D20" s="307"/>
      <c r="E20" s="308"/>
      <c r="F20" s="307"/>
      <c r="G20" s="353"/>
      <c r="H20" s="353"/>
      <c r="I20" s="353"/>
      <c r="J20" s="353"/>
      <c r="K20" s="353"/>
      <c r="L20" s="353"/>
      <c r="M20" s="311"/>
      <c r="N20" s="311"/>
      <c r="O20" s="315">
        <v>0</v>
      </c>
    </row>
    <row r="21" spans="1:15" ht="15.75">
      <c r="A21" s="307"/>
      <c r="B21" s="305"/>
      <c r="C21" s="306"/>
      <c r="D21" s="307"/>
      <c r="E21" s="308"/>
      <c r="F21" s="307"/>
      <c r="G21" s="353"/>
      <c r="H21" s="353"/>
      <c r="I21" s="353"/>
      <c r="J21" s="353"/>
      <c r="K21" s="353"/>
      <c r="L21" s="353"/>
      <c r="M21" s="307"/>
      <c r="N21" s="307"/>
      <c r="O21" s="310">
        <f t="shared" ref="O21:O23" si="1">D21+F21+H21+J21+L21+N21</f>
        <v>0</v>
      </c>
    </row>
    <row r="22" spans="1:15" ht="15.75">
      <c r="A22" s="307"/>
      <c r="B22" s="305"/>
      <c r="C22" s="306"/>
      <c r="D22" s="307"/>
      <c r="E22" s="308"/>
      <c r="F22" s="307"/>
      <c r="G22" s="353"/>
      <c r="H22" s="353"/>
      <c r="I22" s="353"/>
      <c r="J22" s="353"/>
      <c r="K22" s="353"/>
      <c r="L22" s="353"/>
      <c r="M22" s="307"/>
      <c r="N22" s="307"/>
      <c r="O22" s="310">
        <f t="shared" si="1"/>
        <v>0</v>
      </c>
    </row>
    <row r="23" spans="1:15" ht="15.75">
      <c r="A23" s="307"/>
      <c r="B23" s="305"/>
      <c r="C23" s="306"/>
      <c r="D23" s="307"/>
      <c r="E23" s="308"/>
      <c r="F23" s="307"/>
      <c r="G23" s="353"/>
      <c r="H23" s="353"/>
      <c r="I23" s="353"/>
      <c r="J23" s="353"/>
      <c r="K23" s="353"/>
      <c r="L23" s="353"/>
      <c r="M23" s="307"/>
      <c r="N23" s="307"/>
      <c r="O23" s="310">
        <f t="shared" si="1"/>
        <v>0</v>
      </c>
    </row>
    <row r="24" spans="1:15" ht="15.75">
      <c r="A24" s="394"/>
      <c r="B24" s="396"/>
      <c r="C24" s="397"/>
      <c r="D24" s="307"/>
      <c r="E24" s="312"/>
      <c r="F24" s="307"/>
      <c r="G24" s="312"/>
      <c r="H24" s="307"/>
      <c r="I24" s="312"/>
      <c r="J24" s="307"/>
      <c r="K24" s="312"/>
      <c r="L24" s="307"/>
      <c r="M24" s="312"/>
      <c r="N24" s="312"/>
      <c r="O24" s="312"/>
    </row>
    <row r="25" spans="1:15" ht="15.75">
      <c r="A25" s="341" t="s">
        <v>279</v>
      </c>
      <c r="B25" s="621"/>
      <c r="C25" s="622"/>
      <c r="D25" s="622"/>
      <c r="E25" s="622"/>
      <c r="F25" s="622"/>
      <c r="G25" s="622"/>
      <c r="H25" s="622"/>
      <c r="I25" s="622"/>
      <c r="J25" s="622"/>
      <c r="K25" s="622"/>
      <c r="L25" s="622"/>
      <c r="M25" s="622"/>
      <c r="N25" s="623"/>
      <c r="O25" s="336">
        <f>SUM(O27:O30)</f>
        <v>0</v>
      </c>
    </row>
    <row r="26" spans="1:15" ht="15.75">
      <c r="A26" s="307" t="s">
        <v>59</v>
      </c>
      <c r="B26" s="305"/>
      <c r="C26" s="305"/>
      <c r="D26" s="305"/>
      <c r="E26" s="316"/>
      <c r="F26" s="305"/>
      <c r="G26" s="353"/>
      <c r="H26" s="353"/>
      <c r="I26" s="353"/>
      <c r="J26" s="353"/>
      <c r="K26" s="353"/>
      <c r="L26" s="353"/>
      <c r="M26" s="408"/>
      <c r="N26" s="408"/>
      <c r="O26" s="335">
        <v>0</v>
      </c>
    </row>
    <row r="27" spans="1:15" ht="15.75">
      <c r="A27" s="307" t="s">
        <v>72</v>
      </c>
      <c r="B27" s="305"/>
      <c r="C27" s="305"/>
      <c r="D27" s="305"/>
      <c r="E27" s="316"/>
      <c r="F27" s="305"/>
      <c r="G27" s="353"/>
      <c r="H27" s="353"/>
      <c r="I27" s="353"/>
      <c r="J27" s="353"/>
      <c r="K27" s="353"/>
      <c r="L27" s="353"/>
      <c r="M27" s="408"/>
      <c r="N27" s="408"/>
      <c r="O27" s="335">
        <v>0</v>
      </c>
    </row>
    <row r="28" spans="1:15" ht="15.75">
      <c r="A28" s="307" t="s">
        <v>62</v>
      </c>
      <c r="B28" s="317"/>
      <c r="C28" s="317"/>
      <c r="D28" s="305"/>
      <c r="E28" s="318"/>
      <c r="F28" s="305"/>
      <c r="G28" s="353"/>
      <c r="H28" s="353"/>
      <c r="I28" s="353"/>
      <c r="J28" s="353"/>
      <c r="K28" s="353"/>
      <c r="L28" s="353"/>
      <c r="M28" s="409"/>
      <c r="N28" s="408"/>
      <c r="O28" s="335">
        <v>0</v>
      </c>
    </row>
    <row r="29" spans="1:15" ht="15.75">
      <c r="A29" s="307" t="s">
        <v>64</v>
      </c>
      <c r="B29" s="305"/>
      <c r="C29" s="305"/>
      <c r="D29" s="305"/>
      <c r="E29" s="316"/>
      <c r="F29" s="305"/>
      <c r="G29" s="353"/>
      <c r="H29" s="353"/>
      <c r="I29" s="353"/>
      <c r="J29" s="353"/>
      <c r="K29" s="353"/>
      <c r="L29" s="353"/>
      <c r="M29" s="408"/>
      <c r="N29" s="408"/>
      <c r="O29" s="315">
        <v>0</v>
      </c>
    </row>
    <row r="30" spans="1:15" ht="15.75">
      <c r="A30" s="307" t="s">
        <v>66</v>
      </c>
      <c r="B30" s="305"/>
      <c r="C30" s="305"/>
      <c r="D30" s="305"/>
      <c r="E30" s="316"/>
      <c r="F30" s="305"/>
      <c r="G30" s="353"/>
      <c r="H30" s="353"/>
      <c r="I30" s="353"/>
      <c r="J30" s="353"/>
      <c r="K30" s="353"/>
      <c r="L30" s="353"/>
      <c r="M30" s="408"/>
      <c r="N30" s="408"/>
      <c r="O30" s="315"/>
    </row>
    <row r="31" spans="1:15" ht="15.75">
      <c r="A31" s="58"/>
      <c r="B31" s="49"/>
      <c r="C31" s="50"/>
      <c r="D31" s="51"/>
      <c r="E31" s="57"/>
      <c r="F31" s="51"/>
      <c r="G31" s="353"/>
      <c r="H31" s="353"/>
      <c r="I31" s="353"/>
      <c r="J31" s="353"/>
      <c r="K31" s="353"/>
      <c r="L31" s="353"/>
      <c r="M31" s="410"/>
      <c r="N31" s="410"/>
      <c r="O31" s="59">
        <f t="shared" ref="O31:O33" si="2">D31+F31+H31+J31+L31+N31</f>
        <v>0</v>
      </c>
    </row>
    <row r="32" spans="1:15" ht="15.75">
      <c r="A32" s="58"/>
      <c r="B32" s="49"/>
      <c r="C32" s="50"/>
      <c r="D32" s="51"/>
      <c r="E32" s="57"/>
      <c r="F32" s="51"/>
      <c r="G32" s="353"/>
      <c r="H32" s="353"/>
      <c r="I32" s="353"/>
      <c r="J32" s="353"/>
      <c r="K32" s="353"/>
      <c r="L32" s="353"/>
      <c r="M32" s="51"/>
      <c r="N32" s="51"/>
      <c r="O32" s="59">
        <f t="shared" si="2"/>
        <v>0</v>
      </c>
    </row>
    <row r="33" spans="1:15" ht="15.75">
      <c r="A33" s="58"/>
      <c r="B33" s="49"/>
      <c r="C33" s="50"/>
      <c r="D33" s="51"/>
      <c r="E33" s="57"/>
      <c r="F33" s="51"/>
      <c r="G33" s="353"/>
      <c r="H33" s="353"/>
      <c r="I33" s="353"/>
      <c r="J33" s="353"/>
      <c r="K33" s="353"/>
      <c r="L33" s="353"/>
      <c r="M33" s="51"/>
      <c r="N33" s="51"/>
      <c r="O33" s="59">
        <f t="shared" si="2"/>
        <v>0</v>
      </c>
    </row>
    <row r="34" spans="1:15" ht="15.75">
      <c r="A34" s="400"/>
      <c r="B34" s="392"/>
      <c r="C34" s="393"/>
      <c r="D34" s="51"/>
      <c r="E34" s="59"/>
      <c r="F34" s="51"/>
      <c r="G34" s="59"/>
      <c r="H34" s="51"/>
      <c r="I34" s="59"/>
      <c r="J34" s="51"/>
      <c r="K34" s="59"/>
      <c r="L34" s="51"/>
      <c r="M34" s="59"/>
      <c r="N34" s="59"/>
      <c r="O34" s="59"/>
    </row>
    <row r="35" spans="1:15" ht="15.75">
      <c r="A35" s="400"/>
      <c r="B35" s="392"/>
      <c r="C35" s="393"/>
      <c r="D35" s="51"/>
      <c r="E35" s="59"/>
      <c r="F35" s="51"/>
      <c r="G35" s="59"/>
      <c r="H35" s="51"/>
      <c r="I35" s="59"/>
      <c r="J35" s="51"/>
      <c r="K35" s="59"/>
      <c r="L35" s="51"/>
      <c r="M35" s="59"/>
      <c r="N35" s="59"/>
      <c r="O35" s="59"/>
    </row>
    <row r="36" spans="1:15" ht="15.75">
      <c r="A36" s="313" t="s">
        <v>278</v>
      </c>
      <c r="B36" s="621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3"/>
      <c r="O36" s="336">
        <f>SUM(O37:O40)</f>
        <v>0</v>
      </c>
    </row>
    <row r="37" spans="1:15" ht="15.75">
      <c r="A37" s="307" t="s">
        <v>59</v>
      </c>
      <c r="B37" s="305"/>
      <c r="C37" s="307"/>
      <c r="D37" s="307"/>
      <c r="E37" s="308"/>
      <c r="F37" s="307"/>
      <c r="G37" s="353"/>
      <c r="H37" s="353"/>
      <c r="I37" s="353"/>
      <c r="J37" s="353"/>
      <c r="K37" s="353"/>
      <c r="L37" s="353"/>
      <c r="M37" s="311"/>
      <c r="N37" s="311"/>
      <c r="O37" s="315">
        <v>0</v>
      </c>
    </row>
    <row r="38" spans="1:15" ht="15.75">
      <c r="A38" s="307" t="s">
        <v>72</v>
      </c>
      <c r="B38" s="305"/>
      <c r="C38" s="307"/>
      <c r="D38" s="307"/>
      <c r="E38" s="308"/>
      <c r="F38" s="307"/>
      <c r="G38" s="353"/>
      <c r="H38" s="353"/>
      <c r="I38" s="353"/>
      <c r="J38" s="353"/>
      <c r="K38" s="353"/>
      <c r="L38" s="353"/>
      <c r="M38" s="311"/>
      <c r="N38" s="311"/>
      <c r="O38" s="335">
        <v>0</v>
      </c>
    </row>
    <row r="39" spans="1:15" ht="15.75">
      <c r="A39" s="307" t="s">
        <v>62</v>
      </c>
      <c r="B39" s="305"/>
      <c r="C39" s="307"/>
      <c r="D39" s="307"/>
      <c r="E39" s="308"/>
      <c r="F39" s="307"/>
      <c r="G39" s="353"/>
      <c r="H39" s="353"/>
      <c r="I39" s="353"/>
      <c r="J39" s="353"/>
      <c r="K39" s="353"/>
      <c r="L39" s="353"/>
      <c r="M39" s="311"/>
      <c r="N39" s="311"/>
      <c r="O39" s="335">
        <v>0</v>
      </c>
    </row>
    <row r="40" spans="1:15" ht="15.75">
      <c r="A40" s="307" t="s">
        <v>64</v>
      </c>
      <c r="B40" s="305"/>
      <c r="C40" s="307"/>
      <c r="D40" s="307"/>
      <c r="E40" s="308"/>
      <c r="F40" s="307"/>
      <c r="G40" s="353"/>
      <c r="H40" s="353"/>
      <c r="I40" s="353"/>
      <c r="J40" s="353"/>
      <c r="K40" s="353"/>
      <c r="L40" s="353"/>
      <c r="M40" s="307"/>
      <c r="N40" s="307"/>
      <c r="O40" s="335">
        <v>0</v>
      </c>
    </row>
    <row r="41" spans="1:15" ht="15.75">
      <c r="A41" s="307" t="s">
        <v>66</v>
      </c>
      <c r="B41" s="305"/>
      <c r="C41" s="307"/>
      <c r="D41" s="307"/>
      <c r="E41" s="308"/>
      <c r="F41" s="307"/>
      <c r="G41" s="353"/>
      <c r="H41" s="353"/>
      <c r="I41" s="353"/>
      <c r="J41" s="353"/>
      <c r="K41" s="353"/>
      <c r="L41" s="353"/>
      <c r="M41" s="307"/>
      <c r="N41" s="307"/>
      <c r="O41" s="335">
        <v>0</v>
      </c>
    </row>
    <row r="42" spans="1:15" ht="15.75">
      <c r="A42" s="309"/>
      <c r="B42" s="305"/>
      <c r="C42" s="306"/>
      <c r="D42" s="307"/>
      <c r="E42" s="308"/>
      <c r="F42" s="307"/>
      <c r="G42" s="353"/>
      <c r="H42" s="353"/>
      <c r="I42" s="353"/>
      <c r="J42" s="353"/>
      <c r="K42" s="353"/>
      <c r="L42" s="353"/>
      <c r="M42" s="307"/>
      <c r="N42" s="307"/>
      <c r="O42" s="312">
        <f t="shared" ref="O42" si="3">D42+F42+H42+J42+L42+N42</f>
        <v>0</v>
      </c>
    </row>
    <row r="43" spans="1:15" ht="15.75">
      <c r="A43" s="58"/>
      <c r="B43" s="49"/>
      <c r="C43" s="50"/>
      <c r="D43" s="51"/>
      <c r="E43" s="57"/>
      <c r="F43" s="51"/>
      <c r="G43" s="353"/>
      <c r="H43" s="353"/>
      <c r="I43" s="353"/>
      <c r="J43" s="353"/>
      <c r="K43" s="353"/>
      <c r="L43" s="353"/>
      <c r="M43" s="51"/>
      <c r="N43" s="51"/>
      <c r="O43" s="59">
        <f t="shared" ref="O43:O44" si="4">D43+F43+H43+J43+L43+N43</f>
        <v>0</v>
      </c>
    </row>
    <row r="44" spans="1:15" ht="15.75">
      <c r="A44" s="58"/>
      <c r="B44" s="49"/>
      <c r="C44" s="50"/>
      <c r="D44" s="51"/>
      <c r="E44" s="57"/>
      <c r="F44" s="51"/>
      <c r="G44" s="353"/>
      <c r="H44" s="353"/>
      <c r="I44" s="353"/>
      <c r="J44" s="353"/>
      <c r="K44" s="353"/>
      <c r="L44" s="353"/>
      <c r="M44" s="51"/>
      <c r="N44" s="51"/>
      <c r="O44" s="59">
        <f t="shared" si="4"/>
        <v>0</v>
      </c>
    </row>
    <row r="45" spans="1:15" ht="15.75">
      <c r="A45" s="401"/>
      <c r="B45" s="373"/>
      <c r="C45" s="374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</row>
    <row r="46" spans="1:15" ht="15.75">
      <c r="A46" s="389" t="s">
        <v>108</v>
      </c>
      <c r="B46" s="373"/>
      <c r="C46" s="374"/>
      <c r="D46" s="375"/>
      <c r="E46" s="376"/>
      <c r="F46" s="377"/>
      <c r="G46" s="376"/>
      <c r="H46" s="377"/>
      <c r="I46" s="376"/>
      <c r="J46" s="377"/>
      <c r="K46" s="376"/>
      <c r="L46" s="377"/>
      <c r="M46" s="376"/>
      <c r="N46" s="376"/>
      <c r="O46" s="376"/>
    </row>
    <row r="47" spans="1:15" ht="15.75">
      <c r="A47" s="389" t="s">
        <v>109</v>
      </c>
      <c r="B47" s="373"/>
      <c r="C47" s="374"/>
      <c r="D47" s="377"/>
      <c r="E47" s="376"/>
      <c r="F47" s="377"/>
      <c r="G47" s="376"/>
      <c r="H47" s="377"/>
      <c r="I47" s="376"/>
      <c r="J47" s="377"/>
      <c r="K47" s="376"/>
      <c r="L47" s="377"/>
      <c r="M47" s="376"/>
      <c r="N47" s="376"/>
      <c r="O47" s="376"/>
    </row>
    <row r="48" spans="1:15" ht="15.75">
      <c r="A48" s="389" t="s">
        <v>110</v>
      </c>
      <c r="B48" s="373"/>
      <c r="C48" s="374"/>
      <c r="D48" s="377"/>
      <c r="E48" s="376"/>
      <c r="F48" s="377"/>
      <c r="G48" s="376"/>
      <c r="H48" s="377"/>
      <c r="I48" s="376"/>
      <c r="J48" s="377"/>
      <c r="K48" s="376"/>
      <c r="L48" s="377"/>
      <c r="M48" s="376"/>
      <c r="N48" s="376"/>
      <c r="O48" s="376"/>
    </row>
    <row r="49" spans="1:15">
      <c r="A49" s="402"/>
      <c r="B49" s="402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</row>
    <row r="50" spans="1:15">
      <c r="A50" s="402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</row>
  </sheetData>
  <mergeCells count="6">
    <mergeCell ref="B36:N36"/>
    <mergeCell ref="A1:O1"/>
    <mergeCell ref="L3:O3"/>
    <mergeCell ref="B5:N5"/>
    <mergeCell ref="B15:N15"/>
    <mergeCell ref="B25:N25"/>
  </mergeCells>
  <pageMargins left="0.70866141732283472" right="0.70866141732283472" top="0.78740157480314965" bottom="0.78740157480314965" header="0.51181102362204722" footer="0.51181102362204722"/>
  <pageSetup paperSize="9" scale="6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B23" sqref="B23:V23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>
      <c r="A1" s="631" t="s">
        <v>114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85"/>
    </row>
    <row r="2" spans="1:244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>
      <c r="A3" s="91"/>
      <c r="B3" s="92" t="s">
        <v>115</v>
      </c>
      <c r="C3" s="93" t="s">
        <v>116</v>
      </c>
      <c r="D3" s="632" t="s">
        <v>20</v>
      </c>
      <c r="E3" s="632"/>
      <c r="F3" s="632"/>
      <c r="G3" s="632" t="s">
        <v>43</v>
      </c>
      <c r="H3" s="632"/>
      <c r="I3" s="632"/>
      <c r="J3" s="632"/>
      <c r="K3" s="632"/>
      <c r="L3" s="632"/>
      <c r="M3" s="632"/>
      <c r="N3" s="632"/>
      <c r="O3" s="632"/>
      <c r="P3" s="94" t="s">
        <v>117</v>
      </c>
      <c r="Q3" s="95" t="s">
        <v>118</v>
      </c>
      <c r="R3" s="633" t="s">
        <v>119</v>
      </c>
      <c r="S3" s="633"/>
      <c r="T3" s="633" t="s">
        <v>120</v>
      </c>
      <c r="U3" s="633"/>
      <c r="V3" s="96" t="s">
        <v>12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>
      <c r="A4" s="98">
        <v>1</v>
      </c>
      <c r="B4" s="560" t="s">
        <v>639</v>
      </c>
      <c r="C4" s="100"/>
      <c r="D4" s="101"/>
      <c r="E4" s="102"/>
      <c r="F4" s="103"/>
      <c r="G4" s="104">
        <v>23</v>
      </c>
      <c r="H4" s="105" t="s">
        <v>121</v>
      </c>
      <c r="I4" s="106">
        <v>4</v>
      </c>
      <c r="J4" s="104"/>
      <c r="K4" s="105"/>
      <c r="L4" s="106"/>
      <c r="M4" s="104"/>
      <c r="N4" s="105"/>
      <c r="O4" s="106"/>
      <c r="P4" s="107">
        <v>1</v>
      </c>
      <c r="Q4" s="558">
        <v>0</v>
      </c>
      <c r="R4" s="561">
        <v>23</v>
      </c>
      <c r="S4" s="558">
        <v>4</v>
      </c>
      <c r="T4" s="629">
        <v>2</v>
      </c>
      <c r="U4" s="629"/>
      <c r="V4" s="562">
        <v>1</v>
      </c>
      <c r="W4" s="85"/>
      <c r="X4" s="97"/>
      <c r="Y4" s="97"/>
      <c r="Z4" s="111"/>
    </row>
    <row r="5" spans="1:244" s="86" customFormat="1" ht="21">
      <c r="A5" s="98">
        <v>2</v>
      </c>
      <c r="B5" s="560" t="s">
        <v>638</v>
      </c>
      <c r="C5" s="100"/>
      <c r="D5" s="104">
        <v>4</v>
      </c>
      <c r="E5" s="112" t="s">
        <v>121</v>
      </c>
      <c r="F5" s="106">
        <v>23</v>
      </c>
      <c r="G5" s="113"/>
      <c r="H5" s="114"/>
      <c r="I5" s="115"/>
      <c r="J5" s="104"/>
      <c r="K5" s="105"/>
      <c r="L5" s="106"/>
      <c r="M5" s="104"/>
      <c r="N5" s="105"/>
      <c r="O5" s="106"/>
      <c r="P5" s="107">
        <v>0</v>
      </c>
      <c r="Q5" s="558">
        <v>1</v>
      </c>
      <c r="R5" s="561">
        <v>4</v>
      </c>
      <c r="S5" s="558">
        <v>23</v>
      </c>
      <c r="T5" s="629">
        <v>1</v>
      </c>
      <c r="U5" s="629"/>
      <c r="V5" s="562">
        <v>2</v>
      </c>
      <c r="W5" s="85"/>
      <c r="X5" s="97"/>
      <c r="Y5" s="97"/>
      <c r="Z5" s="111"/>
    </row>
    <row r="6" spans="1:244" ht="21">
      <c r="A6" s="98">
        <v>3</v>
      </c>
      <c r="B6" s="99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8"/>
      <c r="R6" s="109"/>
      <c r="S6" s="108"/>
      <c r="T6" s="629"/>
      <c r="U6" s="629"/>
      <c r="V6" s="110"/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>
      <c r="A7" s="98">
        <v>4</v>
      </c>
      <c r="B7" s="99"/>
      <c r="C7" s="100"/>
      <c r="D7" s="104"/>
      <c r="E7" s="112"/>
      <c r="F7" s="106"/>
      <c r="G7" s="104"/>
      <c r="H7" s="112"/>
      <c r="I7" s="106"/>
      <c r="J7" s="104"/>
      <c r="K7" s="112"/>
      <c r="L7" s="106"/>
      <c r="M7" s="113"/>
      <c r="N7" s="114"/>
      <c r="O7" s="115"/>
      <c r="P7" s="107"/>
      <c r="Q7" s="108"/>
      <c r="R7" s="109"/>
      <c r="S7" s="108"/>
      <c r="T7" s="629"/>
      <c r="U7" s="629"/>
      <c r="V7" s="110"/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9"/>
      <c r="S8" s="118"/>
      <c r="T8" s="630"/>
      <c r="U8" s="630"/>
      <c r="V8" s="117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131"/>
      <c r="X12" s="132"/>
      <c r="Y12" s="132"/>
      <c r="Z12" s="133"/>
    </row>
    <row r="13" spans="1:244" s="129" customFormat="1" ht="18">
      <c r="A13" s="130"/>
      <c r="B13" s="628" t="s">
        <v>125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</row>
    <row r="14" spans="1:244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</row>
    <row r="15" spans="1:244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</row>
    <row r="16" spans="1:244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</row>
    <row r="17" spans="1:244" s="129" customFormat="1" ht="18">
      <c r="A17" s="131"/>
      <c r="B17" s="624" t="s">
        <v>640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131"/>
    </row>
    <row r="18" spans="1:244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131"/>
    </row>
    <row r="19" spans="1:244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131"/>
    </row>
    <row r="20" spans="1:244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131"/>
    </row>
    <row r="21" spans="1:244" s="129" customFormat="1" ht="18">
      <c r="A21" s="131"/>
      <c r="B21" s="624" t="s">
        <v>273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131"/>
    </row>
    <row r="22" spans="1:244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131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</row>
    <row r="23" spans="1:244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131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</row>
    <row r="24" spans="1:244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</row>
    <row r="25" spans="1:244">
      <c r="B25" s="559" t="s">
        <v>127</v>
      </c>
      <c r="C25" s="131"/>
      <c r="D25" s="135"/>
      <c r="E25" s="131"/>
      <c r="F25" s="136"/>
      <c r="G25" s="135"/>
      <c r="H25" s="131"/>
      <c r="I25" s="136"/>
      <c r="J25" s="137"/>
      <c r="K25" s="131"/>
      <c r="L25" s="136" t="s">
        <v>128</v>
      </c>
      <c r="M25" s="137"/>
      <c r="N25" s="626">
        <v>45755</v>
      </c>
      <c r="O25" s="626"/>
      <c r="P25" s="626"/>
      <c r="Q25" s="626"/>
    </row>
    <row r="26" spans="1:244">
      <c r="P26" s="138"/>
    </row>
    <row r="27" spans="1:244">
      <c r="P27" s="138"/>
    </row>
    <row r="28" spans="1:244">
      <c r="P28" s="138"/>
    </row>
    <row r="29" spans="1:244">
      <c r="P29" s="138"/>
    </row>
    <row r="30" spans="1:244">
      <c r="P30" s="138"/>
    </row>
    <row r="31" spans="1:244">
      <c r="P31" s="138"/>
    </row>
    <row r="32" spans="1:244">
      <c r="P32" s="138"/>
    </row>
    <row r="33" spans="16:16">
      <c r="P33" s="138"/>
    </row>
    <row r="34" spans="16:16">
      <c r="P34" s="138"/>
    </row>
    <row r="35" spans="16:16">
      <c r="P35" s="138"/>
    </row>
    <row r="36" spans="16:16">
      <c r="P36" s="138"/>
    </row>
    <row r="37" spans="16:16">
      <c r="P37" s="138"/>
    </row>
    <row r="38" spans="16:16">
      <c r="P38" s="138"/>
    </row>
    <row r="39" spans="16:16">
      <c r="P39" s="138"/>
    </row>
    <row r="40" spans="16:16">
      <c r="P40" s="138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B20" sqref="B20:V20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>
      <c r="A1" s="631" t="s">
        <v>129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85"/>
    </row>
    <row r="2" spans="1:244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customHeight="1">
      <c r="A3" s="91"/>
      <c r="B3" s="92" t="s">
        <v>115</v>
      </c>
      <c r="C3" s="93" t="s">
        <v>116</v>
      </c>
      <c r="D3" s="632" t="s">
        <v>20</v>
      </c>
      <c r="E3" s="632"/>
      <c r="F3" s="632"/>
      <c r="G3" s="632" t="s">
        <v>35</v>
      </c>
      <c r="H3" s="632"/>
      <c r="I3" s="632"/>
      <c r="J3" s="632" t="s">
        <v>43</v>
      </c>
      <c r="K3" s="632"/>
      <c r="L3" s="632"/>
      <c r="M3" s="632" t="s">
        <v>40</v>
      </c>
      <c r="N3" s="632"/>
      <c r="O3" s="632"/>
      <c r="P3" s="94" t="s">
        <v>117</v>
      </c>
      <c r="Q3" s="95" t="s">
        <v>118</v>
      </c>
      <c r="R3" s="633" t="s">
        <v>119</v>
      </c>
      <c r="S3" s="633"/>
      <c r="T3" s="633" t="s">
        <v>120</v>
      </c>
      <c r="U3" s="633"/>
      <c r="V3" s="96" t="s">
        <v>12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>
      <c r="A4" s="98">
        <v>1</v>
      </c>
      <c r="B4" s="560" t="s">
        <v>635</v>
      </c>
      <c r="C4" s="100"/>
      <c r="D4" s="101"/>
      <c r="E4" s="102"/>
      <c r="F4" s="103"/>
      <c r="G4" s="104">
        <v>42</v>
      </c>
      <c r="H4" s="105" t="s">
        <v>121</v>
      </c>
      <c r="I4" s="106">
        <v>27</v>
      </c>
      <c r="J4" s="104">
        <v>39</v>
      </c>
      <c r="K4" s="105" t="s">
        <v>121</v>
      </c>
      <c r="L4" s="106">
        <v>16</v>
      </c>
      <c r="M4" s="104">
        <v>20</v>
      </c>
      <c r="N4" s="105" t="s">
        <v>121</v>
      </c>
      <c r="O4" s="106">
        <v>26</v>
      </c>
      <c r="P4" s="107">
        <v>2</v>
      </c>
      <c r="Q4" s="558">
        <v>1</v>
      </c>
      <c r="R4" s="561">
        <v>101</v>
      </c>
      <c r="S4" s="558">
        <v>69</v>
      </c>
      <c r="T4" s="629">
        <v>5</v>
      </c>
      <c r="U4" s="629"/>
      <c r="V4" s="110">
        <v>1</v>
      </c>
      <c r="W4" s="85"/>
      <c r="X4" s="97"/>
      <c r="Y4" s="97"/>
      <c r="Z4" s="111"/>
    </row>
    <row r="5" spans="1:244" s="86" customFormat="1" ht="21">
      <c r="A5" s="98">
        <v>2</v>
      </c>
      <c r="B5" s="560" t="s">
        <v>303</v>
      </c>
      <c r="C5" s="100"/>
      <c r="D5" s="104">
        <v>27</v>
      </c>
      <c r="E5" s="105" t="s">
        <v>121</v>
      </c>
      <c r="F5" s="106">
        <v>42</v>
      </c>
      <c r="G5" s="113"/>
      <c r="H5" s="114"/>
      <c r="I5" s="115"/>
      <c r="J5" s="104">
        <v>23</v>
      </c>
      <c r="K5" s="105" t="s">
        <v>121</v>
      </c>
      <c r="L5" s="106">
        <v>10</v>
      </c>
      <c r="M5" s="104">
        <v>25</v>
      </c>
      <c r="N5" s="105" t="s">
        <v>121</v>
      </c>
      <c r="O5" s="106">
        <v>19</v>
      </c>
      <c r="P5" s="107">
        <v>2</v>
      </c>
      <c r="Q5" s="558">
        <v>1</v>
      </c>
      <c r="R5" s="561">
        <v>75</v>
      </c>
      <c r="S5" s="558">
        <v>71</v>
      </c>
      <c r="T5" s="629">
        <v>5</v>
      </c>
      <c r="U5" s="629"/>
      <c r="V5" s="562">
        <v>2</v>
      </c>
      <c r="W5" s="85"/>
      <c r="X5" s="97"/>
      <c r="Y5" s="97"/>
      <c r="Z5" s="111"/>
    </row>
    <row r="6" spans="1:244" ht="21">
      <c r="A6" s="98">
        <v>3</v>
      </c>
      <c r="B6" s="560" t="s">
        <v>636</v>
      </c>
      <c r="C6" s="100"/>
      <c r="D6" s="104">
        <v>16</v>
      </c>
      <c r="E6" s="105" t="s">
        <v>121</v>
      </c>
      <c r="F6" s="106">
        <v>39</v>
      </c>
      <c r="G6" s="104">
        <v>10</v>
      </c>
      <c r="H6" s="105" t="s">
        <v>121</v>
      </c>
      <c r="I6" s="106">
        <v>23</v>
      </c>
      <c r="J6" s="113"/>
      <c r="K6" s="114"/>
      <c r="L6" s="115"/>
      <c r="M6" s="104">
        <v>15</v>
      </c>
      <c r="N6" s="105" t="s">
        <v>121</v>
      </c>
      <c r="O6" s="106">
        <v>16</v>
      </c>
      <c r="P6" s="107">
        <v>0</v>
      </c>
      <c r="Q6" s="558">
        <v>3</v>
      </c>
      <c r="R6" s="561">
        <v>41</v>
      </c>
      <c r="S6" s="558">
        <v>78</v>
      </c>
      <c r="T6" s="629">
        <v>3</v>
      </c>
      <c r="U6" s="629"/>
      <c r="V6" s="562">
        <v>4</v>
      </c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>
      <c r="A7" s="98">
        <v>4</v>
      </c>
      <c r="B7" s="560" t="s">
        <v>637</v>
      </c>
      <c r="C7" s="100"/>
      <c r="D7" s="104">
        <v>26</v>
      </c>
      <c r="E7" s="105" t="s">
        <v>121</v>
      </c>
      <c r="F7" s="106">
        <v>20</v>
      </c>
      <c r="G7" s="104">
        <v>19</v>
      </c>
      <c r="H7" s="105" t="s">
        <v>121</v>
      </c>
      <c r="I7" s="106">
        <v>25</v>
      </c>
      <c r="J7" s="104">
        <v>16</v>
      </c>
      <c r="K7" s="105" t="s">
        <v>121</v>
      </c>
      <c r="L7" s="106">
        <v>15</v>
      </c>
      <c r="M7" s="113"/>
      <c r="N7" s="114"/>
      <c r="O7" s="115"/>
      <c r="P7" s="107">
        <v>2</v>
      </c>
      <c r="Q7" s="558">
        <v>1</v>
      </c>
      <c r="R7" s="561">
        <v>61</v>
      </c>
      <c r="S7" s="558">
        <v>60</v>
      </c>
      <c r="T7" s="629">
        <v>5</v>
      </c>
      <c r="U7" s="629"/>
      <c r="V7" s="562">
        <v>3</v>
      </c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9"/>
      <c r="S8" s="118"/>
      <c r="T8" s="630"/>
      <c r="U8" s="630"/>
      <c r="V8" s="117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>
      <c r="A12" s="130"/>
      <c r="B12" s="627" t="s">
        <v>124</v>
      </c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131"/>
      <c r="X12" s="132"/>
      <c r="Y12" s="132"/>
      <c r="Z12" s="133"/>
    </row>
    <row r="13" spans="1:244" s="129" customFormat="1" ht="18">
      <c r="A13" s="130"/>
      <c r="B13" s="628" t="s">
        <v>125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</row>
    <row r="14" spans="1:244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</row>
    <row r="15" spans="1:244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</row>
    <row r="16" spans="1:244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</row>
    <row r="17" spans="1:244" s="129" customFormat="1" ht="18">
      <c r="A17" s="131"/>
      <c r="B17" s="624" t="s">
        <v>640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131"/>
    </row>
    <row r="18" spans="1:244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131"/>
    </row>
    <row r="19" spans="1:244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131"/>
    </row>
    <row r="20" spans="1:244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131"/>
    </row>
    <row r="21" spans="1:244" s="129" customFormat="1" ht="18">
      <c r="A21" s="131"/>
      <c r="B21" s="624" t="s">
        <v>126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131"/>
    </row>
    <row r="22" spans="1:244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131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</row>
    <row r="23" spans="1:244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131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</row>
    <row r="24" spans="1:244"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</row>
    <row r="25" spans="1:244">
      <c r="B25" s="559" t="s">
        <v>127</v>
      </c>
      <c r="C25" s="131"/>
      <c r="D25" s="135"/>
      <c r="E25" s="131"/>
      <c r="F25" s="136"/>
      <c r="G25" s="135"/>
      <c r="H25" s="131"/>
      <c r="I25" s="136"/>
      <c r="J25" s="137"/>
      <c r="K25" s="131"/>
      <c r="L25" s="136" t="s">
        <v>128</v>
      </c>
      <c r="M25" s="137"/>
      <c r="N25" s="626">
        <v>45755</v>
      </c>
      <c r="O25" s="626"/>
      <c r="P25" s="626"/>
      <c r="Q25" s="626"/>
    </row>
    <row r="26" spans="1:244">
      <c r="P26" s="138"/>
    </row>
    <row r="27" spans="1:244">
      <c r="P27" s="138"/>
    </row>
    <row r="28" spans="1:244">
      <c r="P28" s="138"/>
    </row>
    <row r="29" spans="1:244">
      <c r="P29" s="138"/>
    </row>
    <row r="30" spans="1:244">
      <c r="P30" s="138"/>
    </row>
    <row r="31" spans="1:244">
      <c r="P31" s="138"/>
    </row>
    <row r="32" spans="1:244">
      <c r="P32" s="138"/>
    </row>
    <row r="33" spans="16:16">
      <c r="P33" s="138"/>
    </row>
    <row r="34" spans="16:16">
      <c r="P34" s="138"/>
    </row>
    <row r="35" spans="16:16">
      <c r="P35" s="138"/>
    </row>
    <row r="36" spans="16:16">
      <c r="P36" s="138"/>
    </row>
    <row r="37" spans="16:16">
      <c r="P37" s="138"/>
    </row>
    <row r="38" spans="16:16">
      <c r="P38" s="138"/>
    </row>
    <row r="39" spans="16:16">
      <c r="P39" s="138"/>
    </row>
    <row r="40" spans="16:16">
      <c r="P40" s="138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483" customWidth="1"/>
    <col min="5" max="5" width="1.7109375" style="79"/>
    <col min="6" max="6" width="5.7109375" style="490" customWidth="1"/>
    <col min="7" max="7" width="5.7109375" style="483" customWidth="1"/>
    <col min="8" max="8" width="1.7109375" style="79"/>
    <col min="9" max="9" width="5.7109375" style="490" customWidth="1"/>
    <col min="10" max="10" width="5.7109375" style="82" customWidth="1"/>
    <col min="11" max="11" width="1.7109375" style="79"/>
    <col min="12" max="12" width="5.7109375" style="490" customWidth="1"/>
    <col min="13" max="13" width="5.7109375" style="82" customWidth="1"/>
    <col min="14" max="14" width="1.7109375" style="79"/>
    <col min="15" max="15" width="5.7109375" style="490" customWidth="1"/>
    <col min="16" max="16" width="8.7109375" style="82" customWidth="1"/>
    <col min="17" max="17" width="8.7109375" style="483" customWidth="1"/>
    <col min="18" max="18" width="8.85546875" style="82" customWidth="1"/>
    <col min="19" max="19" width="8.85546875" style="483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>
      <c r="A1" s="631" t="s">
        <v>130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85"/>
    </row>
    <row r="2" spans="1:244" s="86" customFormat="1" ht="21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customHeight="1">
      <c r="A3" s="488"/>
      <c r="B3" s="92" t="s">
        <v>115</v>
      </c>
      <c r="C3" s="481" t="s">
        <v>116</v>
      </c>
      <c r="D3" s="635" t="s">
        <v>20</v>
      </c>
      <c r="E3" s="635"/>
      <c r="F3" s="635"/>
      <c r="G3" s="635" t="s">
        <v>210</v>
      </c>
      <c r="H3" s="635"/>
      <c r="I3" s="635"/>
      <c r="J3" s="635" t="s">
        <v>40</v>
      </c>
      <c r="K3" s="635"/>
      <c r="L3" s="635"/>
      <c r="M3" s="635" t="s">
        <v>611</v>
      </c>
      <c r="N3" s="635"/>
      <c r="O3" s="635"/>
      <c r="P3" s="94" t="s">
        <v>117</v>
      </c>
      <c r="Q3" s="482" t="s">
        <v>118</v>
      </c>
      <c r="R3" s="633" t="s">
        <v>119</v>
      </c>
      <c r="S3" s="633"/>
      <c r="T3" s="633" t="s">
        <v>120</v>
      </c>
      <c r="U3" s="633"/>
      <c r="V3" s="489" t="s">
        <v>12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>
      <c r="A4" s="98">
        <v>1</v>
      </c>
      <c r="B4" s="486" t="s">
        <v>610</v>
      </c>
      <c r="C4" s="100"/>
      <c r="D4" s="101"/>
      <c r="E4" s="102"/>
      <c r="F4" s="103"/>
      <c r="G4" s="104">
        <v>28</v>
      </c>
      <c r="H4" s="105" t="s">
        <v>121</v>
      </c>
      <c r="I4" s="106">
        <v>22</v>
      </c>
      <c r="J4" s="104">
        <v>18</v>
      </c>
      <c r="K4" s="105" t="s">
        <v>121</v>
      </c>
      <c r="L4" s="106">
        <v>10</v>
      </c>
      <c r="M4" s="104">
        <v>34</v>
      </c>
      <c r="N4" s="105" t="s">
        <v>121</v>
      </c>
      <c r="O4" s="106">
        <v>8</v>
      </c>
      <c r="P4" s="107">
        <v>3</v>
      </c>
      <c r="Q4" s="480">
        <v>0</v>
      </c>
      <c r="R4" s="487">
        <v>80</v>
      </c>
      <c r="S4" s="480">
        <v>40</v>
      </c>
      <c r="T4" s="629">
        <v>6</v>
      </c>
      <c r="U4" s="629"/>
      <c r="V4" s="485">
        <f>1+IF(T4&lt;T5,1,0)+IF(T4&lt;T6,1,0)+IF(T4&lt;T7,1,0)</f>
        <v>1</v>
      </c>
      <c r="W4" s="85"/>
      <c r="X4" s="97"/>
      <c r="Y4" s="97"/>
      <c r="Z4" s="111"/>
    </row>
    <row r="5" spans="1:244" s="86" customFormat="1" ht="21">
      <c r="A5" s="98">
        <v>2</v>
      </c>
      <c r="B5" s="486" t="s">
        <v>607</v>
      </c>
      <c r="C5" s="100"/>
      <c r="D5" s="104">
        <v>22</v>
      </c>
      <c r="E5" s="112" t="s">
        <v>121</v>
      </c>
      <c r="F5" s="106">
        <v>28</v>
      </c>
      <c r="G5" s="113"/>
      <c r="H5" s="114"/>
      <c r="I5" s="115"/>
      <c r="J5" s="104">
        <v>22</v>
      </c>
      <c r="K5" s="105" t="s">
        <v>121</v>
      </c>
      <c r="L5" s="106">
        <v>18</v>
      </c>
      <c r="M5" s="104">
        <v>29</v>
      </c>
      <c r="N5" s="105" t="s">
        <v>121</v>
      </c>
      <c r="O5" s="106">
        <v>24</v>
      </c>
      <c r="P5" s="107">
        <v>2</v>
      </c>
      <c r="Q5" s="480">
        <v>1</v>
      </c>
      <c r="R5" s="487">
        <v>73</v>
      </c>
      <c r="S5" s="480">
        <v>70</v>
      </c>
      <c r="T5" s="629">
        <v>4</v>
      </c>
      <c r="U5" s="629"/>
      <c r="V5" s="485">
        <v>2</v>
      </c>
      <c r="W5" s="85"/>
      <c r="X5" s="97"/>
      <c r="Y5" s="97"/>
      <c r="Z5" s="111"/>
    </row>
    <row r="6" spans="1:244" ht="21">
      <c r="A6" s="98">
        <v>3</v>
      </c>
      <c r="B6" s="486" t="s">
        <v>299</v>
      </c>
      <c r="C6" s="100"/>
      <c r="D6" s="104">
        <v>10</v>
      </c>
      <c r="E6" s="112" t="s">
        <v>121</v>
      </c>
      <c r="F6" s="106">
        <v>18</v>
      </c>
      <c r="G6" s="104">
        <v>18</v>
      </c>
      <c r="H6" s="112" t="s">
        <v>121</v>
      </c>
      <c r="I6" s="106">
        <v>22</v>
      </c>
      <c r="J6" s="113"/>
      <c r="K6" s="114"/>
      <c r="L6" s="115"/>
      <c r="M6" s="104">
        <v>10</v>
      </c>
      <c r="N6" s="105" t="s">
        <v>121</v>
      </c>
      <c r="O6" s="106">
        <v>32</v>
      </c>
      <c r="P6" s="107">
        <v>0</v>
      </c>
      <c r="Q6" s="480">
        <v>3</v>
      </c>
      <c r="R6" s="487">
        <v>38</v>
      </c>
      <c r="S6" s="480">
        <v>72</v>
      </c>
      <c r="T6" s="629">
        <v>0</v>
      </c>
      <c r="U6" s="629"/>
      <c r="V6" s="485">
        <v>4</v>
      </c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>
      <c r="A7" s="98">
        <v>4</v>
      </c>
      <c r="B7" s="486" t="s">
        <v>608</v>
      </c>
      <c r="C7" s="100"/>
      <c r="D7" s="104">
        <v>8</v>
      </c>
      <c r="E7" s="112" t="s">
        <v>121</v>
      </c>
      <c r="F7" s="106">
        <v>34</v>
      </c>
      <c r="G7" s="104">
        <v>24</v>
      </c>
      <c r="H7" s="112" t="s">
        <v>121</v>
      </c>
      <c r="I7" s="106">
        <v>29</v>
      </c>
      <c r="J7" s="104">
        <v>32</v>
      </c>
      <c r="K7" s="112" t="s">
        <v>121</v>
      </c>
      <c r="L7" s="106">
        <v>10</v>
      </c>
      <c r="M7" s="113"/>
      <c r="N7" s="114"/>
      <c r="O7" s="115"/>
      <c r="P7" s="107">
        <v>1</v>
      </c>
      <c r="Q7" s="480">
        <v>2</v>
      </c>
      <c r="R7" s="487">
        <v>64</v>
      </c>
      <c r="S7" s="480">
        <v>73</v>
      </c>
      <c r="T7" s="629">
        <v>2</v>
      </c>
      <c r="U7" s="629"/>
      <c r="V7" s="485">
        <v>3</v>
      </c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>
      <c r="A8" s="484"/>
      <c r="B8" s="484"/>
      <c r="C8" s="484"/>
      <c r="D8" s="118"/>
      <c r="E8" s="484"/>
      <c r="F8" s="118"/>
      <c r="G8" s="118"/>
      <c r="H8" s="484"/>
      <c r="I8" s="118"/>
      <c r="J8" s="118"/>
      <c r="K8" s="484"/>
      <c r="L8" s="118"/>
      <c r="M8" s="118"/>
      <c r="N8" s="484"/>
      <c r="O8" s="118"/>
      <c r="P8" s="119"/>
      <c r="Q8" s="118"/>
      <c r="R8" s="119"/>
      <c r="S8" s="118"/>
      <c r="T8" s="630"/>
      <c r="U8" s="630"/>
      <c r="V8" s="484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>
      <c r="A9" s="122"/>
      <c r="B9" s="123" t="s">
        <v>122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>
      <c r="A10" s="122"/>
      <c r="B10" s="128" t="s">
        <v>123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 ht="18">
      <c r="A12" s="130"/>
      <c r="B12" s="634" t="s">
        <v>124</v>
      </c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131"/>
      <c r="X12" s="132"/>
      <c r="Y12" s="132"/>
      <c r="Z12" s="133"/>
    </row>
    <row r="13" spans="1:244" s="129" customFormat="1" ht="18">
      <c r="A13" s="130"/>
      <c r="B13" s="628" t="s">
        <v>131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</row>
    <row r="14" spans="1:244" s="129" customFormat="1" ht="18">
      <c r="A14" s="130"/>
      <c r="B14" s="628"/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</row>
    <row r="15" spans="1:244" s="129" customFormat="1" ht="18">
      <c r="A15" s="130"/>
      <c r="B15" s="628"/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</row>
    <row r="16" spans="1:244" s="129" customFormat="1" ht="18">
      <c r="A16" s="130"/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</row>
    <row r="17" spans="1:244" s="129" customFormat="1" ht="18">
      <c r="A17" s="131"/>
      <c r="B17" s="624" t="s">
        <v>132</v>
      </c>
      <c r="C17" s="624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131"/>
    </row>
    <row r="18" spans="1:244" s="129" customFormat="1" ht="18">
      <c r="A18" s="131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131"/>
    </row>
    <row r="19" spans="1:244" s="129" customFormat="1" ht="18">
      <c r="A19" s="131"/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131"/>
    </row>
    <row r="20" spans="1:244" s="129" customFormat="1" ht="18">
      <c r="A20" s="131"/>
      <c r="B20" s="624"/>
      <c r="C20" s="624"/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131"/>
    </row>
    <row r="21" spans="1:244" s="129" customFormat="1" ht="18">
      <c r="A21" s="131"/>
      <c r="B21" s="624" t="s">
        <v>126</v>
      </c>
      <c r="C21" s="624"/>
      <c r="D21" s="624"/>
      <c r="E21" s="624"/>
      <c r="F21" s="624"/>
      <c r="G21" s="624"/>
      <c r="H21" s="624"/>
      <c r="I21" s="624"/>
      <c r="J21" s="624"/>
      <c r="K21" s="624"/>
      <c r="L21" s="624"/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131"/>
    </row>
    <row r="22" spans="1:244" s="129" customFormat="1" ht="18">
      <c r="A22" s="131"/>
      <c r="B22" s="624"/>
      <c r="C22" s="624"/>
      <c r="D22" s="624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131"/>
    </row>
    <row r="23" spans="1:244" s="129" customFormat="1" ht="18">
      <c r="A23" s="131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131"/>
    </row>
    <row r="24" spans="1:244">
      <c r="A24" s="131"/>
      <c r="B24" s="624"/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131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</row>
    <row r="25" spans="1:244">
      <c r="A25" s="131"/>
      <c r="B25" s="479" t="s">
        <v>127</v>
      </c>
      <c r="C25" s="131"/>
      <c r="D25" s="135"/>
      <c r="E25" s="131"/>
      <c r="F25" s="136"/>
      <c r="G25" s="135"/>
      <c r="H25" s="131"/>
      <c r="I25" s="136"/>
      <c r="J25" s="137"/>
      <c r="K25" s="131"/>
      <c r="L25" s="136" t="s">
        <v>128</v>
      </c>
      <c r="M25" s="137"/>
      <c r="N25" s="626">
        <v>45597</v>
      </c>
      <c r="O25" s="626"/>
      <c r="P25" s="626"/>
      <c r="Q25" s="626"/>
      <c r="R25" s="137"/>
      <c r="S25" s="135"/>
      <c r="T25" s="131"/>
      <c r="U25" s="131"/>
      <c r="V25" s="131"/>
      <c r="W25" s="131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</row>
    <row r="26" spans="1:244">
      <c r="P26" s="138"/>
    </row>
    <row r="27" spans="1:244">
      <c r="P27" s="138"/>
    </row>
    <row r="28" spans="1:244">
      <c r="P28" s="138"/>
    </row>
    <row r="29" spans="1:244">
      <c r="P29" s="138"/>
    </row>
    <row r="30" spans="1:244">
      <c r="P30" s="138"/>
    </row>
    <row r="31" spans="1:244">
      <c r="P31" s="138"/>
    </row>
    <row r="32" spans="1:244">
      <c r="P32" s="138"/>
    </row>
    <row r="33" spans="16:16">
      <c r="P33" s="138"/>
    </row>
    <row r="34" spans="16:16">
      <c r="P34" s="138"/>
    </row>
    <row r="35" spans="16:16">
      <c r="P35" s="138"/>
    </row>
    <row r="36" spans="16:16">
      <c r="P36" s="138"/>
    </row>
    <row r="37" spans="16:16">
      <c r="P37" s="138"/>
    </row>
    <row r="38" spans="16:16">
      <c r="P38" s="138"/>
    </row>
    <row r="39" spans="16:16">
      <c r="P39" s="138"/>
    </row>
    <row r="40" spans="16:16">
      <c r="P40" s="138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4</vt:i4>
      </vt:variant>
    </vt:vector>
  </HeadingPairs>
  <TitlesOfParts>
    <vt:vector size="32" baseType="lpstr">
      <vt:lpstr>Bodování</vt:lpstr>
      <vt:lpstr>Atletický čtyřboj - vzor</vt:lpstr>
      <vt:lpstr>Atletický čtyřboj III dívky</vt:lpstr>
      <vt:lpstr>Atletický čtyřboj III chlapci</vt:lpstr>
      <vt:lpstr>Atletický čtyřboj IV. dívky </vt:lpstr>
      <vt:lpstr>Atletický čtyřboj IV. chlapci</vt:lpstr>
      <vt:lpstr>Basketbal ZŠ - dívky</vt:lpstr>
      <vt:lpstr>Basketbal ZŠ - chlapci</vt:lpstr>
      <vt:lpstr>Basketbal SŠ - dívky</vt:lpstr>
      <vt:lpstr>Basketbal SŠ - chlapci</vt:lpstr>
      <vt:lpstr>SAP SŠ - návod</vt:lpstr>
      <vt:lpstr>SAP SŠ - dívky</vt:lpstr>
      <vt:lpstr>SAP SŠ - chlapci</vt:lpstr>
      <vt:lpstr>Florbal ZŠ IV - dívky</vt:lpstr>
      <vt:lpstr>Florbal ZŠ IV - chlapci</vt:lpstr>
      <vt:lpstr>Florbal ZŠ III - dívky</vt:lpstr>
      <vt:lpstr>Florbal ZŠ III - chlapci</vt:lpstr>
      <vt:lpstr>Florbal SŠ - dívky</vt:lpstr>
      <vt:lpstr>Florbal SŠ - chlapci</vt:lpstr>
      <vt:lpstr>Fotbal SŠ - chlapci</vt:lpstr>
      <vt:lpstr>Minifotbal ZŠ - chlapci</vt:lpstr>
      <vt:lpstr>Přespolní běh</vt:lpstr>
      <vt:lpstr>Volejbal ZŠ - dívky</vt:lpstr>
      <vt:lpstr>Volejbal ZŠ - chlapci</vt:lpstr>
      <vt:lpstr>Volejbal SŠ - dívky</vt:lpstr>
      <vt:lpstr>Volejbal SŠ - chlapci</vt:lpstr>
      <vt:lpstr>Vybíjená ZŠ - chlapci-dívky</vt:lpstr>
      <vt:lpstr>List1</vt:lpstr>
      <vt:lpstr>'Atletický čtyřboj - vzor'!Dotaz_z_Soubory_dBase</vt:lpstr>
      <vt:lpstr>'Atletický čtyřboj - vzor'!Oblast_tisku</vt:lpstr>
      <vt:lpstr>Bodování!Oblast_tisku</vt:lpstr>
      <vt:lpstr>'Fotbal SŠ - chlapci'!Oblast_tisku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Čepčář</dc:creator>
  <cp:lastModifiedBy>uzivatel</cp:lastModifiedBy>
  <cp:revision>5</cp:revision>
  <cp:lastPrinted>2025-04-08T08:24:26Z</cp:lastPrinted>
  <dcterms:created xsi:type="dcterms:W3CDTF">2013-01-04T13:11:57Z</dcterms:created>
  <dcterms:modified xsi:type="dcterms:W3CDTF">2025-04-09T07:22:44Z</dcterms:modified>
  <dc:language>cs-CZ</dc:language>
</cp:coreProperties>
</file>